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ynep.tunaultav\Desktop\"/>
    </mc:Choice>
  </mc:AlternateContent>
  <bookViews>
    <workbookView xWindow="0" yWindow="0" windowWidth="20490" windowHeight="7665" activeTab="1"/>
  </bookViews>
  <sheets>
    <sheet name="curriculum" sheetId="1" r:id="rId1"/>
    <sheet name="fields" sheetId="2" r:id="rId2"/>
  </sheets>
  <definedNames>
    <definedName name="_xlnm.Print_Area" localSheetId="0">curriculum!$A$1:$T$73</definedName>
    <definedName name="_xlnm.Print_Area" localSheetId="1">fields!$A$1:$L$51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0" i="1"/>
  <c r="G62" i="1"/>
  <c r="G53" i="1"/>
  <c r="G44" i="1"/>
  <c r="G36" i="1"/>
  <c r="G27" i="1"/>
  <c r="G19" i="1"/>
  <c r="G10" i="1"/>
  <c r="F70" i="1" l="1"/>
  <c r="F62" i="1"/>
  <c r="F53" i="1"/>
  <c r="F44" i="1"/>
  <c r="S4" i="1" l="1"/>
  <c r="S30" i="1"/>
  <c r="R30" i="1"/>
  <c r="T30" i="1" s="1"/>
  <c r="S29" i="1"/>
  <c r="S31" i="1" s="1"/>
  <c r="R29" i="1"/>
  <c r="R28" i="1"/>
  <c r="T28" i="1" s="1"/>
  <c r="S28" i="1"/>
  <c r="N65" i="1"/>
  <c r="G49" i="1"/>
  <c r="F49" i="1"/>
  <c r="G41" i="1"/>
  <c r="F41" i="1"/>
  <c r="T7" i="1"/>
  <c r="T5" i="1"/>
  <c r="T4" i="1"/>
  <c r="T10" i="1"/>
  <c r="T9" i="1"/>
  <c r="T8" i="1"/>
  <c r="S9" i="1"/>
  <c r="S8" i="1"/>
  <c r="S11" i="1"/>
  <c r="S7" i="1"/>
  <c r="S6" i="1"/>
  <c r="S5" i="1"/>
  <c r="S10" i="1"/>
  <c r="N56" i="1"/>
  <c r="N47" i="1"/>
  <c r="N39" i="1"/>
  <c r="N30" i="1"/>
  <c r="N22" i="1"/>
  <c r="N13" i="1"/>
  <c r="N4" i="1"/>
  <c r="G65" i="1"/>
  <c r="G61" i="1"/>
  <c r="G57" i="1"/>
  <c r="G48" i="1"/>
  <c r="G52" i="1"/>
  <c r="G47" i="1"/>
  <c r="G42" i="1"/>
  <c r="G40" i="1"/>
  <c r="G32" i="1"/>
  <c r="G31" i="1"/>
  <c r="G34" i="1"/>
  <c r="G35" i="1"/>
  <c r="G30" i="1"/>
  <c r="G25" i="1"/>
  <c r="G24" i="1"/>
  <c r="G23" i="1"/>
  <c r="G26" i="1"/>
  <c r="G22" i="1"/>
  <c r="G14" i="1"/>
  <c r="G15" i="1"/>
  <c r="G16" i="1"/>
  <c r="G17" i="1"/>
  <c r="G18" i="1"/>
  <c r="G13" i="1"/>
  <c r="G5" i="1"/>
  <c r="G6" i="1"/>
  <c r="G7" i="1"/>
  <c r="G8" i="1"/>
  <c r="G9" i="1"/>
  <c r="G4" i="1"/>
  <c r="F42" i="1"/>
  <c r="N44" i="1"/>
  <c r="F23" i="1"/>
  <c r="F65" i="1"/>
  <c r="F61" i="1"/>
  <c r="F57" i="1"/>
  <c r="F48" i="1"/>
  <c r="F52" i="1"/>
  <c r="F47" i="1"/>
  <c r="F40" i="1"/>
  <c r="F35" i="1"/>
  <c r="F32" i="1"/>
  <c r="F31" i="1"/>
  <c r="F36" i="1"/>
  <c r="F34" i="1"/>
  <c r="F30" i="1"/>
  <c r="F25" i="1"/>
  <c r="F24" i="1"/>
  <c r="F26" i="1"/>
  <c r="F22" i="1"/>
  <c r="F27" i="1"/>
  <c r="F14" i="1"/>
  <c r="F15" i="1"/>
  <c r="F16" i="1"/>
  <c r="F17" i="1"/>
  <c r="F19" i="1"/>
  <c r="F18" i="1"/>
  <c r="F13" i="1"/>
  <c r="F5" i="1"/>
  <c r="F6" i="1"/>
  <c r="F7" i="1"/>
  <c r="F8" i="1"/>
  <c r="F9" i="1"/>
  <c r="F4" i="1"/>
  <c r="F10" i="1"/>
  <c r="N53" i="1"/>
  <c r="R31" i="1" l="1"/>
  <c r="T29" i="1"/>
  <c r="T31" i="1" s="1"/>
  <c r="N27" i="1"/>
</calcChain>
</file>

<file path=xl/sharedStrings.xml><?xml version="1.0" encoding="utf-8"?>
<sst xmlns="http://schemas.openxmlformats.org/spreadsheetml/2006/main" count="481" uniqueCount="337">
  <si>
    <t>SOFL</t>
  </si>
  <si>
    <t>Elective</t>
  </si>
  <si>
    <t>University Elective</t>
  </si>
  <si>
    <t>YU Credit</t>
  </si>
  <si>
    <t>T</t>
  </si>
  <si>
    <t>Courses</t>
  </si>
  <si>
    <t>Introduction to Interior Architecture</t>
  </si>
  <si>
    <t>Basic Design for Interior Architecture I</t>
  </si>
  <si>
    <t>Basic Design for Interior Architecture II (prerequisite INAR 110)</t>
  </si>
  <si>
    <t>English for Academic Purposes II</t>
  </si>
  <si>
    <t>Total Hour</t>
  </si>
  <si>
    <t>History of Design I</t>
  </si>
  <si>
    <t>Digital Design Techniques</t>
  </si>
  <si>
    <t>History of Design II</t>
  </si>
  <si>
    <t>Research Culture</t>
  </si>
  <si>
    <t>Number of courses</t>
  </si>
  <si>
    <t>YÖK COMPULSORY (TURK - HIST)</t>
  </si>
  <si>
    <t>UNIVERSITY ELECTIVE</t>
  </si>
  <si>
    <t>ELECTIVE COURSES</t>
  </si>
  <si>
    <t>COMPULSORY COURSES</t>
  </si>
  <si>
    <t>Total=</t>
  </si>
  <si>
    <t>ETCS</t>
  </si>
  <si>
    <t xml:space="preserve">Elective/Total </t>
  </si>
  <si>
    <t>old: 25</t>
  </si>
  <si>
    <t>English for Academic Purposes I</t>
  </si>
  <si>
    <t>Design</t>
  </si>
  <si>
    <t xml:space="preserve">Indoor Environmental Control </t>
  </si>
  <si>
    <t>Building Science and Technology</t>
  </si>
  <si>
    <t>History/Theory</t>
  </si>
  <si>
    <t>All electives</t>
  </si>
  <si>
    <t>Compulsory ECTS</t>
  </si>
  <si>
    <t>SOFL ETCS</t>
  </si>
  <si>
    <t>UFND ETCS</t>
  </si>
  <si>
    <t>UNIVERSITY ELECTIVE ECTS</t>
  </si>
  <si>
    <t>ELECTIVE ECTS</t>
  </si>
  <si>
    <t>TOTAL</t>
  </si>
  <si>
    <t>YÖK Compulsory ECTS</t>
  </si>
  <si>
    <t>0,25 &lt;</t>
  </si>
  <si>
    <t xml:space="preserve">INAR 1110 </t>
  </si>
  <si>
    <t>INAR 1121</t>
  </si>
  <si>
    <t>INAR 1120</t>
  </si>
  <si>
    <t>INAR 1122</t>
  </si>
  <si>
    <t>INAR 2213</t>
  </si>
  <si>
    <t>INAR 2210</t>
  </si>
  <si>
    <t>INAR 2221</t>
  </si>
  <si>
    <t>INAR 2220</t>
  </si>
  <si>
    <t>INAR 2222</t>
  </si>
  <si>
    <t>INAR 3310</t>
  </si>
  <si>
    <t>INAR 3311</t>
  </si>
  <si>
    <t>INAR 3320</t>
  </si>
  <si>
    <t>INAR 4420</t>
  </si>
  <si>
    <t>INAR 4411</t>
  </si>
  <si>
    <t>INAR 4410</t>
  </si>
  <si>
    <t>hours</t>
  </si>
  <si>
    <t>ects</t>
  </si>
  <si>
    <t>Spatial Representations I</t>
  </si>
  <si>
    <t>Spatial Representations II</t>
  </si>
  <si>
    <t>Interior Design I (prerequisite INAR 120)</t>
  </si>
  <si>
    <t>Interior Design II (prerequisite INAR 210)</t>
  </si>
  <si>
    <t>Interior Design III (prerequisite INAR 220)</t>
  </si>
  <si>
    <t>Interior Design V (prerequisite INAR 320)</t>
  </si>
  <si>
    <t>Interior Design Graduation Project (prerequisite INAR 410)</t>
  </si>
  <si>
    <t>INAR 1111</t>
  </si>
  <si>
    <t>INAR 1112</t>
  </si>
  <si>
    <t>INAR 2233</t>
  </si>
  <si>
    <t>INAR 2234</t>
  </si>
  <si>
    <t>INAR 3319</t>
  </si>
  <si>
    <t>Interior Design IV (prerequisite INAR 310)</t>
  </si>
  <si>
    <t>INAR 3313</t>
  </si>
  <si>
    <t>Total</t>
  </si>
  <si>
    <t xml:space="preserve">Elective </t>
  </si>
  <si>
    <t>Compulsory</t>
  </si>
  <si>
    <t>Number of Courses</t>
  </si>
  <si>
    <t xml:space="preserve">Furniture Design </t>
  </si>
  <si>
    <t>INAR 3302</t>
  </si>
  <si>
    <t>Manufacturing Techniques for Furniture Design</t>
  </si>
  <si>
    <t>ECTS CREDIT TYPES</t>
  </si>
  <si>
    <t xml:space="preserve">Materials and Methods of Construction I </t>
  </si>
  <si>
    <t>Materials and Methods of Construction II</t>
  </si>
  <si>
    <t>INAR 3334</t>
  </si>
  <si>
    <t>Summer Practice (Office)</t>
  </si>
  <si>
    <t>Professional Practices for Interiors</t>
  </si>
  <si>
    <t>INAR 1110</t>
  </si>
  <si>
    <t xml:space="preserve">Gülnur B. </t>
  </si>
  <si>
    <t>İlker K.</t>
  </si>
  <si>
    <t>ARCH 3350</t>
  </si>
  <si>
    <t>INAR 3351</t>
  </si>
  <si>
    <t xml:space="preserve">History of Furniture Design  </t>
  </si>
  <si>
    <t>ARCH 4323</t>
  </si>
  <si>
    <t>INAR 4492</t>
  </si>
  <si>
    <t xml:space="preserve">Practices and Discourses of Interior Architecture in Turkey  </t>
  </si>
  <si>
    <t>ARCH 4353</t>
  </si>
  <si>
    <t>ARCH 3260</t>
  </si>
  <si>
    <t>ARCH 4378</t>
  </si>
  <si>
    <t>ARCH 3360</t>
  </si>
  <si>
    <t>ARCH 4480</t>
  </si>
  <si>
    <t>ARCH 4491</t>
  </si>
  <si>
    <t xml:space="preserve">INAR 2251 </t>
  </si>
  <si>
    <t xml:space="preserve">Color, Texture and Textiles in Interiors </t>
  </si>
  <si>
    <t xml:space="preserve">Eda P. </t>
  </si>
  <si>
    <t>ARCH 4492</t>
  </si>
  <si>
    <t xml:space="preserve">INAR 3370 
</t>
  </si>
  <si>
    <t xml:space="preserve">Kitchen and Bath Design </t>
  </si>
  <si>
    <t xml:space="preserve">INAR 3381 
</t>
  </si>
  <si>
    <t xml:space="preserve">Craft for Interiors  </t>
  </si>
  <si>
    <t xml:space="preserve">INAR 3391 
</t>
  </si>
  <si>
    <t xml:space="preserve">Commercial Space and Display Design  </t>
  </si>
  <si>
    <t xml:space="preserve">INAR 4461 
</t>
  </si>
  <si>
    <t xml:space="preserve">Corporate Identity Design  </t>
  </si>
  <si>
    <t xml:space="preserve">INAR 4481 </t>
  </si>
  <si>
    <t>Interiors in Serious Gaming Design</t>
  </si>
  <si>
    <t>INAR 4484</t>
  </si>
  <si>
    <t>INAR 4460</t>
  </si>
  <si>
    <t>Contemporary Issues in Housing Interiors</t>
  </si>
  <si>
    <t xml:space="preserve">INAR 4490 </t>
  </si>
  <si>
    <t>INAR 4472</t>
  </si>
  <si>
    <t xml:space="preserve">Urban Interiors  </t>
  </si>
  <si>
    <t>INAR 4491</t>
  </si>
  <si>
    <t xml:space="preserve">Special Topics in Spatial Design  </t>
  </si>
  <si>
    <t>INAR 4482</t>
  </si>
  <si>
    <t xml:space="preserve">Textile Technology for Interior Architects  </t>
  </si>
  <si>
    <t>INAR 4474</t>
  </si>
  <si>
    <t>Interior Acoustics</t>
  </si>
  <si>
    <t>INAR 4494</t>
  </si>
  <si>
    <t xml:space="preserve">Exhibiton and Set Design  </t>
  </si>
  <si>
    <t>INAR 4493</t>
  </si>
  <si>
    <t>INAR 4483</t>
  </si>
  <si>
    <t xml:space="preserve">ARCH 3250 </t>
  </si>
  <si>
    <t>ARCH 3322</t>
  </si>
  <si>
    <t>ARCH 3390</t>
  </si>
  <si>
    <t>ARCH 3280</t>
  </si>
  <si>
    <t>ARCH 4160</t>
  </si>
  <si>
    <t>ARCH 4361</t>
  </si>
  <si>
    <t>ARCH 4161</t>
  </si>
  <si>
    <t xml:space="preserve">ARCH 4170 </t>
  </si>
  <si>
    <t>Sergio T.</t>
  </si>
  <si>
    <t>ARCH 4363</t>
  </si>
  <si>
    <t xml:space="preserve">ARCH 4370 </t>
  </si>
  <si>
    <t>INAR 4451</t>
  </si>
  <si>
    <t xml:space="preserve">Street Furniture Design  </t>
  </si>
  <si>
    <t>ARCH 4454</t>
  </si>
  <si>
    <t>ARCH 4461</t>
  </si>
  <si>
    <t>ARCH 4471</t>
  </si>
  <si>
    <t>ARCH 4473</t>
  </si>
  <si>
    <t>INAR 4486</t>
  </si>
  <si>
    <t>Principles of Project Management for Interior Architects</t>
  </si>
  <si>
    <t>ARCH 3380</t>
  </si>
  <si>
    <t>ARCH 4376</t>
  </si>
  <si>
    <t>ARCH 4481</t>
  </si>
  <si>
    <t>INAR 2270</t>
  </si>
  <si>
    <t>Human Factors in Design</t>
  </si>
  <si>
    <t>ARCH 4482</t>
  </si>
  <si>
    <t>INAR 2272</t>
  </si>
  <si>
    <t>Design for All</t>
  </si>
  <si>
    <t>ARCH 4493</t>
  </si>
  <si>
    <t xml:space="preserve">INAR 2252 </t>
  </si>
  <si>
    <t>INAR 3372</t>
  </si>
  <si>
    <t xml:space="preserve">Perception in Interiors  </t>
  </si>
  <si>
    <t xml:space="preserve">INAR 2290 </t>
  </si>
  <si>
    <t xml:space="preserve">INAR 3352 </t>
  </si>
  <si>
    <t>Computational Design for Interiors</t>
  </si>
  <si>
    <t>INAR 4450</t>
  </si>
  <si>
    <t xml:space="preserve">CAD-CAM and Rapid Prototyping  </t>
  </si>
  <si>
    <t xml:space="preserve">ARCH 3371 </t>
  </si>
  <si>
    <t>INAR 3360</t>
  </si>
  <si>
    <t xml:space="preserve">Adaptive Reuse of Buildings </t>
  </si>
  <si>
    <t xml:space="preserve">Ebru A. </t>
  </si>
  <si>
    <t>INAR 4471</t>
  </si>
  <si>
    <t>Vernacular Architecture and Interiors</t>
  </si>
  <si>
    <t xml:space="preserve">ARCH 4151 </t>
  </si>
  <si>
    <t>INAR 4480</t>
  </si>
  <si>
    <t xml:space="preserve">Cultural Heritage and Conservation  </t>
  </si>
  <si>
    <t xml:space="preserve">ARCH 4324 </t>
  </si>
  <si>
    <t>ARCH 4163</t>
  </si>
  <si>
    <t>New Construction in Historic Settings</t>
  </si>
  <si>
    <t>ARCH 4450</t>
  </si>
  <si>
    <t>ARCH 4162</t>
  </si>
  <si>
    <t>ARCH 4452</t>
  </si>
  <si>
    <t>YEARLY DISTRIBUTION</t>
  </si>
  <si>
    <t xml:space="preserve"> Lighting Design for Interiors</t>
  </si>
  <si>
    <t xml:space="preserve">Modeling &amp; Rendering for Interiors </t>
  </si>
  <si>
    <t>Visual Presentation Techniques  for Interiors</t>
  </si>
  <si>
    <t xml:space="preserve">Ecological Approaches in Design  
</t>
  </si>
  <si>
    <t>FALL</t>
  </si>
  <si>
    <t xml:space="preserve">INAR 4483 </t>
  </si>
  <si>
    <t>SPRING</t>
  </si>
  <si>
    <t xml:space="preserve">Contemporary Issues in Housing  </t>
  </si>
  <si>
    <t>TURK 1110</t>
  </si>
  <si>
    <t xml:space="preserve">SOFL 1101 </t>
  </si>
  <si>
    <t>ISG 9110</t>
  </si>
  <si>
    <t>TURK 1210</t>
  </si>
  <si>
    <t xml:space="preserve">SOFL 1102 </t>
  </si>
  <si>
    <t>ISG 9210</t>
  </si>
  <si>
    <t>HIST 1110</t>
  </si>
  <si>
    <t>HIST 1210</t>
  </si>
  <si>
    <t>UFND 2020</t>
  </si>
  <si>
    <t>UFND 6120</t>
  </si>
  <si>
    <t>Entrepreneurship and Business Planning</t>
  </si>
  <si>
    <t>Summer Practice (Construction Site) (prerequisite ISG 9110)</t>
  </si>
  <si>
    <t>Occupational Health and Safety I (ISG 9120 for foreign students)</t>
  </si>
  <si>
    <t>Turkish II (TURK 1220 for foreign students)</t>
  </si>
  <si>
    <t>Occupational Health and Safety II (ISG 9220 for foreign students)</t>
  </si>
  <si>
    <t>Atatürk's Principles and History of Revolution I (HIST 1120 for foreign students)</t>
  </si>
  <si>
    <t>Atatürk's Principles and History of Revolution II (HIST 1220 for foreign students)</t>
  </si>
  <si>
    <t>UFND 7010</t>
  </si>
  <si>
    <t>Social Responsibility (UFND 7020 for foreign students)</t>
  </si>
  <si>
    <t>UFND+ISG</t>
  </si>
  <si>
    <t>INAR 0150</t>
  </si>
  <si>
    <t>INAR 0250</t>
  </si>
  <si>
    <t>Türk Dili I (TURK 1120 for foreign students)</t>
  </si>
  <si>
    <t>INAR 4476</t>
  </si>
  <si>
    <t xml:space="preserve">INAR 4476 </t>
  </si>
  <si>
    <t>P</t>
  </si>
  <si>
    <t>Portfolio Design for Interior Architects</t>
  </si>
  <si>
    <t>Yacht Interiors</t>
  </si>
  <si>
    <t>Society, Culture and Interior Architecture</t>
  </si>
  <si>
    <t>History of Art Culture</t>
  </si>
  <si>
    <t>SEMESTERLY DISTRIBUTION (TENTATIVE)</t>
  </si>
  <si>
    <t>old: 23</t>
  </si>
  <si>
    <t>INAR 3301</t>
  </si>
  <si>
    <t xml:space="preserve">INAR 2211 </t>
  </si>
  <si>
    <t>INAR 3333</t>
  </si>
  <si>
    <t>INAR 4433</t>
  </si>
  <si>
    <t>Belgin TC. + Arzu CK.</t>
  </si>
  <si>
    <t>Belgin TC.</t>
  </si>
  <si>
    <t>Meltem ED.</t>
  </si>
  <si>
    <t>Zeynep TU.</t>
  </si>
  <si>
    <t>ARCH 3150</t>
  </si>
  <si>
    <t>Chris F. + Sergio T. + Gökhan K.</t>
  </si>
  <si>
    <t>TASARIM STÜDYOLARI</t>
  </si>
  <si>
    <t>İç Mimarlıkta Temel Tasarım I</t>
  </si>
  <si>
    <t>İç Mimarlıkta Temel Tasarım II</t>
  </si>
  <si>
    <t>İç Mekan Tasarımı I (ön koşulu INAR 1120)</t>
  </si>
  <si>
    <t>İç Mekan Tasarımı II (ön koşulu INAR 2210)</t>
  </si>
  <si>
    <t>İç Mekan Tasarımı III (ön koşulu INAR 2220)</t>
  </si>
  <si>
    <t>İç Mekan Tasarımı IV (ön koşulu INAR 3310)</t>
  </si>
  <si>
    <t>İç Mekan Tasarımı V (ön koşulu INAR 3320)</t>
  </si>
  <si>
    <t>İç Mekan Tasarımı Mezuniyet Projesi (ön koşulu INAR 4410)</t>
  </si>
  <si>
    <t>Zorunlu</t>
  </si>
  <si>
    <t>Fakülte Seçmeli</t>
  </si>
  <si>
    <t>İç Mekan Tasarımında Renk Doku ve Tekstil</t>
  </si>
  <si>
    <t>Mutfak ve Banyo Tasarımı</t>
  </si>
  <si>
    <t xml:space="preserve">İç Mekan Tasarımı için Zanaat  </t>
  </si>
  <si>
    <t>Ticari Mekan ve Vitrin Tasarımı</t>
  </si>
  <si>
    <t>Kurumsal Kimlik Tasarımı</t>
  </si>
  <si>
    <t>Bilgisayar Oyunlarında İç Mekan Tasarımı</t>
  </si>
  <si>
    <t>Yat İç Mekan Tasarımı</t>
  </si>
  <si>
    <t>İç Mimarlar için Portfolyo Tasarımı</t>
  </si>
  <si>
    <t>Mekan Tasarımında Özel Konular</t>
  </si>
  <si>
    <t>Sergi ve Sahne Tasarımı</t>
  </si>
  <si>
    <t>Üniversite Seçmeli</t>
  </si>
  <si>
    <t>Oyun Tasarımında Çevre ve Deneyim</t>
  </si>
  <si>
    <t xml:space="preserve">Mobilya Tasarımı </t>
  </si>
  <si>
    <t xml:space="preserve">Fakülte Seçmeli </t>
  </si>
  <si>
    <t>Kent Mobilyası Tasarımı</t>
  </si>
  <si>
    <t>Mekansal İletişim Teknikleri I</t>
  </si>
  <si>
    <t>Mekansal İletişim Teknikleri II</t>
  </si>
  <si>
    <t>Dijital Tasarım Teknikleri</t>
  </si>
  <si>
    <t>Mobilya Üretim Teknikleri</t>
  </si>
  <si>
    <t>İç Mekan Tasarımı için Modelleme ve Görselleştirme</t>
  </si>
  <si>
    <t>İç Mekan Tasarımı için Görsel Sunum Teknikleri</t>
  </si>
  <si>
    <t>İç Mekan Tasarımında Hesaplamalı Tasarım</t>
  </si>
  <si>
    <t>CAD-CAM ve Hızlı Prototipleme</t>
  </si>
  <si>
    <t>Mimari Modelleme ve Görselleştirme</t>
  </si>
  <si>
    <t>Mimarlıkta Diagram ve Veri Görselleştirme</t>
  </si>
  <si>
    <t>Mimarlıkta Sanal Ortamlar</t>
  </si>
  <si>
    <t>Mimarlıkta Karmaşık Üretim Modelleri</t>
  </si>
  <si>
    <t>Mimaride Yapay Zeka</t>
  </si>
  <si>
    <t>Mimarlıkta Dijital Zanaat</t>
  </si>
  <si>
    <t>TARİH</t>
  </si>
  <si>
    <t>Sanat Kültürü Tarihi</t>
  </si>
  <si>
    <t>Tasarım Tarihi I</t>
  </si>
  <si>
    <t>Tasarım Tarihi II</t>
  </si>
  <si>
    <t>Mobilya Tasarımı Tarihi</t>
  </si>
  <si>
    <t>Türkiye'de İç Mimarlık Pratikleri ve Söylemleri</t>
  </si>
  <si>
    <t>Türkiye'de Çağdaş Mimarlık</t>
  </si>
  <si>
    <t>Osmanlı Mimarlığı</t>
  </si>
  <si>
    <t>Tasarım Tarihine Giriş</t>
  </si>
  <si>
    <t xml:space="preserve">İç Mimarlığa Giriş I
</t>
  </si>
  <si>
    <t>Konut İç Mekan Tasarımında Çağdaş Konular</t>
  </si>
  <si>
    <t>Kentsel İç Mekanlar</t>
  </si>
  <si>
    <t>İç Mimarlar için Tekstil Teknolojisi</t>
  </si>
  <si>
    <t>Toplum, Kültür ve İç Mimarlık</t>
  </si>
  <si>
    <t>Tasarımda Görsel Medya</t>
  </si>
  <si>
    <t>Kentsel Mekan ve Kültür</t>
  </si>
  <si>
    <t>Mekansallık ve Sanat</t>
  </si>
  <si>
    <t>Peyzaj ve Kentsel Tasarım Stratejileri</t>
  </si>
  <si>
    <t>Araştırma Yöntemleri</t>
  </si>
  <si>
    <t>Özel Amaçlı Bina Tasarımları</t>
  </si>
  <si>
    <t>Mimari Hikaye Anlatıcılığı</t>
  </si>
  <si>
    <t>Kentsel Dönüşüm</t>
  </si>
  <si>
    <t>Marjinal Yapılaşmalar</t>
  </si>
  <si>
    <t>Toplumsal Cinsiyet, Mekan ve Kültür</t>
  </si>
  <si>
    <t>Tasarımda İnsan Faktörü</t>
  </si>
  <si>
    <t>Herkes İçin Tasarım</t>
  </si>
  <si>
    <t>İç Mekanda Algı</t>
  </si>
  <si>
    <t xml:space="preserve">Yapılarda İşlevsel Dönüşüm </t>
  </si>
  <si>
    <t xml:space="preserve"> Yerel Mimarlık ve İç Mekanlar</t>
  </si>
  <si>
    <t>Kültürel Miras ve Koruma</t>
  </si>
  <si>
    <t>Türkiye’de Yerel Konut Mimarisi</t>
  </si>
  <si>
    <t>Yapı Malzemeleri ve Yapım Yöntemleri I</t>
  </si>
  <si>
    <t>Yapı Malzemeleri ve Yapım Yöntemleri II</t>
  </si>
  <si>
    <t xml:space="preserve">Yapılarda Tesisat </t>
  </si>
  <si>
    <t>Depreme Dayanıklı Yapılar</t>
  </si>
  <si>
    <t>Kinetik Mimari</t>
  </si>
  <si>
    <t>Yapı Malzemeleri</t>
  </si>
  <si>
    <t xml:space="preserve">Çağdaş Yapı ve Strüktür Sistemleri </t>
  </si>
  <si>
    <t xml:space="preserve">Bina Kabuğu </t>
  </si>
  <si>
    <t>Yapı Performans Modelleme</t>
  </si>
  <si>
    <t xml:space="preserve">İç Mekanda Çevresel Kontrol </t>
  </si>
  <si>
    <t>İç Mekan Akustiği</t>
  </si>
  <si>
    <t xml:space="preserve">İç Mekan Tasarımında Aydınlatma </t>
  </si>
  <si>
    <t xml:space="preserve">Tasarımda Ekolojik Yaklaşımlar </t>
  </si>
  <si>
    <t>Sürdürülebilir Yapılar ve Kentler</t>
  </si>
  <si>
    <t xml:space="preserve">Yeşil Bina Tasarımı ve Değerlendirme Sistemleri </t>
  </si>
  <si>
    <t xml:space="preserve">Bio-iklimsel Mimarlık </t>
  </si>
  <si>
    <t>Yaz Stajı (Şantiye) (ön koşulu ISG 9110)</t>
  </si>
  <si>
    <t>İç Mimarlıkta Mesleki Uygulamalar</t>
  </si>
  <si>
    <t>Yaz Stajı (Büro)</t>
  </si>
  <si>
    <t xml:space="preserve">İç Mimarlar için Proje Yönetim İlkeleri </t>
  </si>
  <si>
    <t xml:space="preserve">BIM-Yapı Bilgi Modellemesi </t>
  </si>
  <si>
    <t>Mimarlık Dünyasında Pazarlama İlkeleri &amp; İş Geliştirme</t>
  </si>
  <si>
    <t xml:space="preserve">Yapı Projelerinin Ekonomik Değerlemesi </t>
  </si>
  <si>
    <t xml:space="preserve"> Mimarlıkta Mesleki Uygulamalar </t>
  </si>
  <si>
    <t>Yapım Projeleri Yönetiminde Vaka Analizleri</t>
  </si>
  <si>
    <t>MOBİLYA TASARIMI</t>
  </si>
  <si>
    <t>TARİH / KURAM</t>
  </si>
  <si>
    <t>ÇEVRESEL SİSTEMLER VE ENERJİ VERİMLİLİĞİ</t>
  </si>
  <si>
    <t>ÖZEL KONULAR: RITM</t>
  </si>
  <si>
    <t>İŞ VE YÖNETİM</t>
  </si>
  <si>
    <t>SUNUM / BİLİŞİMSEL TEKNOLOJİLER</t>
  </si>
  <si>
    <t>İNSAN FAKTÖRLERİ / ÇEVRE VE DAVRANIŞ</t>
  </si>
  <si>
    <t>KURAM / KURAM</t>
  </si>
  <si>
    <t>TASARIM (SÜREÇ VE ELEMANLAR) /İLETİŞİM</t>
  </si>
  <si>
    <t>BİNA BİLGİSİ VE TEKNOLOJİSİ</t>
  </si>
  <si>
    <t>YAPI VE MALZEME</t>
  </si>
  <si>
    <t>Bölgesellik ve Mimarlık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</si>
</sst>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2"/>
      <color theme="0"/>
      <name val="Arial"/>
      <family val="2"/>
      <charset val="162"/>
    </font>
    <font>
      <sz val="11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i/>
      <sz val="12"/>
      <name val="Arial"/>
      <family val="2"/>
      <charset val="162"/>
    </font>
    <font>
      <i/>
      <sz val="11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2" fillId="6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0" fontId="11" fillId="7" borderId="1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2" fillId="0" borderId="25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horizontal="left" vertical="center"/>
    </xf>
    <xf numFmtId="0" fontId="15" fillId="0" borderId="0" xfId="0" applyFont="1" applyFill="1"/>
    <xf numFmtId="0" fontId="11" fillId="7" borderId="14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5" fillId="0" borderId="29" xfId="0" applyFont="1" applyBorder="1"/>
    <xf numFmtId="0" fontId="12" fillId="3" borderId="28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/>
    </xf>
    <xf numFmtId="0" fontId="5" fillId="0" borderId="28" xfId="0" applyFont="1" applyBorder="1"/>
    <xf numFmtId="0" fontId="11" fillId="11" borderId="28" xfId="0" applyFont="1" applyFill="1" applyBorder="1" applyAlignment="1">
      <alignment horizontal="left" vertical="center"/>
    </xf>
    <xf numFmtId="0" fontId="12" fillId="11" borderId="28" xfId="0" applyFont="1" applyFill="1" applyBorder="1" applyAlignment="1">
      <alignment horizontal="left" vertical="center"/>
    </xf>
    <xf numFmtId="0" fontId="12" fillId="14" borderId="28" xfId="0" applyFont="1" applyFill="1" applyBorder="1" applyAlignment="1">
      <alignment horizontal="left" vertical="center"/>
    </xf>
    <xf numFmtId="0" fontId="12" fillId="14" borderId="27" xfId="0" applyFont="1" applyFill="1" applyBorder="1" applyAlignment="1">
      <alignment horizontal="left" vertical="center"/>
    </xf>
    <xf numFmtId="0" fontId="5" fillId="0" borderId="37" xfId="0" applyFont="1" applyBorder="1"/>
    <xf numFmtId="0" fontId="1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horizontal="left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1" fillId="4" borderId="0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left" vertical="center"/>
    </xf>
    <xf numFmtId="0" fontId="12" fillId="12" borderId="38" xfId="0" applyFont="1" applyFill="1" applyBorder="1" applyAlignment="1">
      <alignment horizontal="left" vertical="center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/>
    </xf>
    <xf numFmtId="0" fontId="16" fillId="16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/>
    </xf>
    <xf numFmtId="0" fontId="16" fillId="16" borderId="3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2" fillId="11" borderId="0" xfId="0" applyFont="1" applyFill="1" applyBorder="1" applyAlignment="1">
      <alignment horizontal="left" vertical="center"/>
    </xf>
    <xf numFmtId="0" fontId="12" fillId="11" borderId="38" xfId="0" applyFont="1" applyFill="1" applyBorder="1" applyAlignment="1">
      <alignment horizontal="left" vertical="center"/>
    </xf>
    <xf numFmtId="0" fontId="16" fillId="16" borderId="38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left" vertical="center"/>
    </xf>
    <xf numFmtId="0" fontId="16" fillId="13" borderId="38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5" fillId="0" borderId="46" xfId="0" applyFont="1" applyBorder="1"/>
    <xf numFmtId="0" fontId="5" fillId="0" borderId="19" xfId="0" applyFont="1" applyBorder="1"/>
    <xf numFmtId="0" fontId="11" fillId="0" borderId="19" xfId="0" applyFont="1" applyBorder="1" applyAlignment="1">
      <alignment horizontal="center"/>
    </xf>
    <xf numFmtId="0" fontId="12" fillId="3" borderId="19" xfId="0" applyFont="1" applyFill="1" applyBorder="1" applyAlignment="1">
      <alignment horizontal="left" vertical="center"/>
    </xf>
    <xf numFmtId="0" fontId="12" fillId="3" borderId="47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vertical="center"/>
    </xf>
    <xf numFmtId="0" fontId="11" fillId="15" borderId="28" xfId="0" applyFont="1" applyFill="1" applyBorder="1" applyAlignment="1">
      <alignment vertical="center"/>
    </xf>
    <xf numFmtId="0" fontId="11" fillId="15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12" fillId="12" borderId="28" xfId="0" applyFont="1" applyFill="1" applyBorder="1" applyAlignment="1">
      <alignment horizontal="left" vertical="center"/>
    </xf>
    <xf numFmtId="0" fontId="12" fillId="12" borderId="27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0" fontId="12" fillId="14" borderId="37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/>
    <xf numFmtId="0" fontId="16" fillId="13" borderId="0" xfId="0" applyFont="1" applyFill="1" applyBorder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9" fillId="8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7" fillId="0" borderId="0" xfId="0" applyFont="1"/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7" fillId="8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8" borderId="1" xfId="0" applyFont="1" applyFill="1" applyBorder="1" applyAlignment="1"/>
    <xf numFmtId="0" fontId="2" fillId="8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/>
    <xf numFmtId="0" fontId="2" fillId="8" borderId="0" xfId="0" applyFont="1" applyFill="1" applyBorder="1" applyAlignment="1">
      <alignment horizontal="center"/>
    </xf>
    <xf numFmtId="0" fontId="2" fillId="8" borderId="12" xfId="0" applyFont="1" applyFill="1" applyBorder="1"/>
    <xf numFmtId="2" fontId="9" fillId="8" borderId="1" xfId="0" applyNumberFormat="1" applyFont="1" applyFill="1" applyBorder="1" applyAlignment="1">
      <alignment horizontal="center"/>
    </xf>
    <xf numFmtId="164" fontId="9" fillId="8" borderId="13" xfId="0" applyNumberFormat="1" applyFont="1" applyFill="1" applyBorder="1"/>
    <xf numFmtId="164" fontId="9" fillId="8" borderId="0" xfId="0" applyNumberFormat="1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1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7" fillId="8" borderId="0" xfId="0" applyFont="1" applyFill="1"/>
    <xf numFmtId="0" fontId="9" fillId="8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3" borderId="2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1" fillId="11" borderId="0" xfId="0" applyFont="1" applyFill="1" applyBorder="1" applyAlignment="1">
      <alignment horizontal="left" vertical="center"/>
    </xf>
    <xf numFmtId="0" fontId="11" fillId="11" borderId="3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2" fillId="17" borderId="3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/>
    </xf>
    <xf numFmtId="0" fontId="11" fillId="15" borderId="37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11" fillId="0" borderId="4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14" fillId="16" borderId="29" xfId="0" applyFont="1" applyFill="1" applyBorder="1" applyAlignment="1">
      <alignment horizontal="center" vertical="center"/>
    </xf>
    <xf numFmtId="0" fontId="14" fillId="16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14" fillId="13" borderId="31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90FD"/>
      <color rgb="FFFCB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573760</xdr:colOff>
      <xdr:row>1</xdr:row>
      <xdr:rowOff>176893</xdr:rowOff>
    </xdr:to>
    <xdr:pic>
      <xdr:nvPicPr>
        <xdr:cNvPr id="2" name="Picture 1" descr="A3_Port_INAR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6796" cy="97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517072</xdr:colOff>
      <xdr:row>0</xdr:row>
      <xdr:rowOff>202715</xdr:rowOff>
    </xdr:from>
    <xdr:to>
      <xdr:col>6</xdr:col>
      <xdr:colOff>4191001</xdr:colOff>
      <xdr:row>1</xdr:row>
      <xdr:rowOff>48746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7072" y="202715"/>
          <a:ext cx="10912929" cy="846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view="pageBreakPreview" topLeftCell="A22" zoomScale="55" zoomScaleNormal="55" zoomScaleSheetLayoutView="55" workbookViewId="0">
      <selection activeCell="Q45" sqref="Q45"/>
    </sheetView>
  </sheetViews>
  <sheetFormatPr defaultColWidth="9.140625" defaultRowHeight="14.25" x14ac:dyDescent="0.2"/>
  <cols>
    <col min="1" max="1" width="9.140625" style="203"/>
    <col min="2" max="2" width="16.5703125" style="18" bestFit="1" customWidth="1"/>
    <col min="3" max="3" width="76.28515625" style="18" bestFit="1" customWidth="1"/>
    <col min="4" max="5" width="8.85546875" style="241" customWidth="1"/>
    <col min="6" max="6" width="12.28515625" style="241" bestFit="1" customWidth="1"/>
    <col min="7" max="7" width="12" style="241" customWidth="1"/>
    <col min="8" max="9" width="14.7109375" style="241" customWidth="1"/>
    <col min="10" max="10" width="11.5703125" style="241" customWidth="1"/>
    <col min="11" max="11" width="8.7109375" style="241" customWidth="1"/>
    <col min="12" max="12" width="20.7109375" style="241" bestFit="1" customWidth="1"/>
    <col min="13" max="13" width="12.5703125" style="241" customWidth="1"/>
    <col min="14" max="14" width="8.85546875" style="308" customWidth="1"/>
    <col min="15" max="16" width="6.5703125" style="241" customWidth="1"/>
    <col min="17" max="17" width="43.28515625" style="198" bestFit="1" customWidth="1"/>
    <col min="18" max="18" width="15.140625" style="198" bestFit="1" customWidth="1"/>
    <col min="19" max="19" width="12.7109375" style="198" customWidth="1"/>
    <col min="20" max="22" width="14.7109375" style="27" customWidth="1"/>
    <col min="23" max="23" width="82.85546875" style="27" customWidth="1"/>
    <col min="24" max="24" width="51" style="203" bestFit="1" customWidth="1"/>
    <col min="25" max="25" width="9.140625" style="201"/>
    <col min="26" max="26" width="33.7109375" style="201" customWidth="1"/>
    <col min="27" max="27" width="9.140625" style="201"/>
    <col min="28" max="28" width="34.140625" style="201" customWidth="1"/>
    <col min="29" max="29" width="9.140625" style="201"/>
    <col min="30" max="30" width="31" style="201" customWidth="1"/>
    <col min="31" max="16384" width="9.140625" style="201"/>
  </cols>
  <sheetData>
    <row r="1" spans="1:30" s="180" customFormat="1" ht="63" customHeight="1" x14ac:dyDescent="0.25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178"/>
      <c r="P1" s="178"/>
      <c r="Q1" s="178"/>
      <c r="R1" s="179"/>
      <c r="S1" s="179"/>
      <c r="T1" s="322"/>
      <c r="U1" s="322"/>
      <c r="V1" s="322"/>
      <c r="W1" s="322"/>
      <c r="X1" s="322"/>
    </row>
    <row r="2" spans="1:30" s="180" customFormat="1" ht="63" customHeight="1" thickBot="1" x14ac:dyDescent="0.3">
      <c r="A2" s="181"/>
      <c r="B2" s="181"/>
      <c r="C2" s="181"/>
      <c r="J2" s="181"/>
      <c r="K2" s="181"/>
      <c r="L2" s="181"/>
      <c r="M2" s="181"/>
      <c r="N2" s="181"/>
      <c r="O2" s="178"/>
      <c r="P2" s="178"/>
      <c r="Q2" s="178"/>
      <c r="R2" s="179"/>
      <c r="S2" s="179"/>
      <c r="T2" s="179"/>
      <c r="U2" s="179"/>
      <c r="V2" s="179"/>
      <c r="W2" s="179"/>
      <c r="X2" s="179"/>
    </row>
    <row r="3" spans="1:30" s="180" customFormat="1" ht="76.5" customHeight="1" thickBot="1" x14ac:dyDescent="0.3">
      <c r="A3" s="182"/>
      <c r="B3" s="183"/>
      <c r="C3" s="184" t="s">
        <v>5</v>
      </c>
      <c r="D3" s="185" t="s">
        <v>4</v>
      </c>
      <c r="E3" s="185" t="s">
        <v>212</v>
      </c>
      <c r="F3" s="185" t="s">
        <v>10</v>
      </c>
      <c r="G3" s="185" t="s">
        <v>3</v>
      </c>
      <c r="H3" s="186" t="s">
        <v>30</v>
      </c>
      <c r="I3" s="186" t="s">
        <v>36</v>
      </c>
      <c r="J3" s="186" t="s">
        <v>31</v>
      </c>
      <c r="K3" s="186" t="s">
        <v>32</v>
      </c>
      <c r="L3" s="186" t="s">
        <v>33</v>
      </c>
      <c r="M3" s="186" t="s">
        <v>34</v>
      </c>
      <c r="N3" s="185" t="s">
        <v>35</v>
      </c>
      <c r="O3" s="179"/>
      <c r="P3" s="179"/>
      <c r="Q3" s="187"/>
      <c r="R3" s="188"/>
      <c r="S3" s="189" t="s">
        <v>15</v>
      </c>
      <c r="T3" s="190" t="s">
        <v>21</v>
      </c>
      <c r="U3" s="191"/>
      <c r="V3" s="192"/>
      <c r="W3" s="193"/>
      <c r="Z3" s="182"/>
      <c r="AA3" s="182"/>
      <c r="AB3" s="182"/>
      <c r="AC3" s="182"/>
      <c r="AD3" s="182"/>
    </row>
    <row r="4" spans="1:30" ht="15.75" customHeight="1" x14ac:dyDescent="0.25">
      <c r="A4" s="341">
        <v>1</v>
      </c>
      <c r="B4" s="194" t="s">
        <v>38</v>
      </c>
      <c r="C4" s="25" t="s">
        <v>7</v>
      </c>
      <c r="D4" s="195">
        <v>2</v>
      </c>
      <c r="E4" s="196">
        <v>6</v>
      </c>
      <c r="F4" s="196">
        <f>(D4+E4)</f>
        <v>8</v>
      </c>
      <c r="G4" s="195">
        <f>D4+E4/2</f>
        <v>5</v>
      </c>
      <c r="H4" s="195">
        <v>10</v>
      </c>
      <c r="I4" s="195"/>
      <c r="J4" s="195"/>
      <c r="K4" s="195"/>
      <c r="L4" s="195"/>
      <c r="M4" s="197"/>
      <c r="N4" s="325">
        <f>SUM(H4:M10)</f>
        <v>30</v>
      </c>
      <c r="O4" s="198"/>
      <c r="P4" s="198"/>
      <c r="Q4" s="312" t="s">
        <v>206</v>
      </c>
      <c r="R4" s="33"/>
      <c r="S4" s="33">
        <f>COUNTA(K4:K70)</f>
        <v>5</v>
      </c>
      <c r="T4" s="35">
        <f>SUM(K4:K70)</f>
        <v>9</v>
      </c>
      <c r="U4" s="199"/>
      <c r="V4" s="192"/>
      <c r="W4" s="200"/>
      <c r="X4" s="201"/>
      <c r="Z4" s="202"/>
      <c r="AA4" s="203"/>
      <c r="AB4" s="27"/>
      <c r="AC4" s="203"/>
      <c r="AD4" s="204"/>
    </row>
    <row r="5" spans="1:30" ht="18" x14ac:dyDescent="0.25">
      <c r="A5" s="342"/>
      <c r="B5" s="7" t="s">
        <v>62</v>
      </c>
      <c r="C5" s="1" t="s">
        <v>55</v>
      </c>
      <c r="D5" s="6">
        <v>2</v>
      </c>
      <c r="E5" s="6">
        <v>4</v>
      </c>
      <c r="F5" s="6">
        <f t="shared" ref="F5:F9" si="0">(D5+E5)</f>
        <v>6</v>
      </c>
      <c r="G5" s="6">
        <f t="shared" ref="G5:G9" si="1">D5+E5/2</f>
        <v>4</v>
      </c>
      <c r="H5" s="6">
        <v>7</v>
      </c>
      <c r="I5" s="6"/>
      <c r="J5" s="6"/>
      <c r="K5" s="6"/>
      <c r="L5" s="6"/>
      <c r="M5" s="23"/>
      <c r="N5" s="326"/>
      <c r="O5" s="198"/>
      <c r="P5" s="198"/>
      <c r="Q5" s="312" t="s">
        <v>16</v>
      </c>
      <c r="R5" s="33"/>
      <c r="S5" s="33">
        <f>COUNTA(I4:I70)</f>
        <v>4</v>
      </c>
      <c r="T5" s="35">
        <f>SUM(I4:I70)</f>
        <v>8</v>
      </c>
      <c r="U5" s="199"/>
      <c r="V5" s="192"/>
      <c r="W5" s="200"/>
      <c r="X5" s="201"/>
      <c r="Z5" s="203"/>
      <c r="AA5" s="203"/>
      <c r="AB5" s="203"/>
      <c r="AC5" s="203"/>
      <c r="AD5" s="203"/>
    </row>
    <row r="6" spans="1:30" ht="18.75" thickBot="1" x14ac:dyDescent="0.3">
      <c r="A6" s="342"/>
      <c r="B6" s="205" t="s">
        <v>39</v>
      </c>
      <c r="C6" s="206" t="s">
        <v>6</v>
      </c>
      <c r="D6" s="207">
        <v>3</v>
      </c>
      <c r="E6" s="207">
        <v>0</v>
      </c>
      <c r="F6" s="207">
        <f t="shared" si="0"/>
        <v>3</v>
      </c>
      <c r="G6" s="207">
        <f t="shared" si="1"/>
        <v>3</v>
      </c>
      <c r="H6" s="207">
        <v>5</v>
      </c>
      <c r="I6" s="207"/>
      <c r="J6" s="207"/>
      <c r="K6" s="207"/>
      <c r="L6" s="207"/>
      <c r="M6" s="208"/>
      <c r="N6" s="326"/>
      <c r="O6" s="198"/>
      <c r="P6" s="198"/>
      <c r="Q6" s="312" t="s">
        <v>0</v>
      </c>
      <c r="R6" s="33"/>
      <c r="S6" s="33">
        <f>COUNTA(J4:J70)</f>
        <v>2</v>
      </c>
      <c r="T6" s="35">
        <v>8</v>
      </c>
      <c r="U6" s="199"/>
      <c r="V6" s="192"/>
      <c r="W6" s="200"/>
      <c r="X6" s="201"/>
    </row>
    <row r="7" spans="1:30" ht="18" x14ac:dyDescent="0.25">
      <c r="A7" s="342"/>
      <c r="B7" s="209" t="s">
        <v>187</v>
      </c>
      <c r="C7" s="209" t="s">
        <v>209</v>
      </c>
      <c r="D7" s="210">
        <v>2</v>
      </c>
      <c r="E7" s="210">
        <v>0</v>
      </c>
      <c r="F7" s="210">
        <f t="shared" si="0"/>
        <v>2</v>
      </c>
      <c r="G7" s="210">
        <f t="shared" si="1"/>
        <v>2</v>
      </c>
      <c r="H7" s="210"/>
      <c r="I7" s="211">
        <v>2</v>
      </c>
      <c r="J7" s="212"/>
      <c r="K7" s="211"/>
      <c r="L7" s="211"/>
      <c r="M7" s="211"/>
      <c r="N7" s="327"/>
      <c r="O7" s="198"/>
      <c r="P7" s="198"/>
      <c r="Q7" s="312" t="s">
        <v>17</v>
      </c>
      <c r="R7" s="33"/>
      <c r="S7" s="33">
        <f>COUNTA(L4:L70)</f>
        <v>2</v>
      </c>
      <c r="T7" s="35">
        <f>SUM(L4:L70)</f>
        <v>10</v>
      </c>
      <c r="U7" s="199"/>
      <c r="V7" s="192"/>
      <c r="W7" s="200"/>
      <c r="X7" s="201"/>
    </row>
    <row r="8" spans="1:30" ht="18" x14ac:dyDescent="0.25">
      <c r="A8" s="342"/>
      <c r="B8" s="213" t="s">
        <v>188</v>
      </c>
      <c r="C8" s="213" t="s">
        <v>24</v>
      </c>
      <c r="D8" s="214">
        <v>4</v>
      </c>
      <c r="E8" s="214">
        <v>0</v>
      </c>
      <c r="F8" s="214">
        <f t="shared" si="0"/>
        <v>4</v>
      </c>
      <c r="G8" s="214">
        <f t="shared" si="1"/>
        <v>4</v>
      </c>
      <c r="H8" s="214"/>
      <c r="I8" s="214"/>
      <c r="J8" s="214">
        <v>4</v>
      </c>
      <c r="K8" s="214"/>
      <c r="L8" s="214"/>
      <c r="M8" s="214"/>
      <c r="N8" s="327"/>
      <c r="O8" s="198"/>
      <c r="P8" s="198"/>
      <c r="Q8" s="312" t="s">
        <v>18</v>
      </c>
      <c r="R8" s="33"/>
      <c r="S8" s="33">
        <f>COUNTA(M4:M70)</f>
        <v>8</v>
      </c>
      <c r="T8" s="35">
        <f>SUM(M4:M70)</f>
        <v>40</v>
      </c>
      <c r="U8" s="199"/>
      <c r="V8" s="192"/>
      <c r="W8" s="200"/>
    </row>
    <row r="9" spans="1:30" ht="15.75" x14ac:dyDescent="0.2">
      <c r="A9" s="343"/>
      <c r="B9" s="213" t="s">
        <v>189</v>
      </c>
      <c r="C9" s="213" t="s">
        <v>199</v>
      </c>
      <c r="D9" s="214">
        <v>2</v>
      </c>
      <c r="E9" s="214">
        <v>0</v>
      </c>
      <c r="F9" s="214">
        <f t="shared" si="0"/>
        <v>2</v>
      </c>
      <c r="G9" s="214">
        <f t="shared" si="1"/>
        <v>2</v>
      </c>
      <c r="H9" s="214"/>
      <c r="I9" s="214"/>
      <c r="J9" s="214"/>
      <c r="K9" s="214">
        <v>2</v>
      </c>
      <c r="L9" s="214"/>
      <c r="M9" s="214"/>
      <c r="N9" s="327"/>
      <c r="O9" s="198"/>
      <c r="P9" s="198"/>
      <c r="Q9" s="312" t="s">
        <v>19</v>
      </c>
      <c r="R9" s="33"/>
      <c r="S9" s="33">
        <f>COUNTA(H4:H70)</f>
        <v>23</v>
      </c>
      <c r="T9" s="35">
        <f>SUM(H4:H70)</f>
        <v>165</v>
      </c>
      <c r="U9" s="199"/>
      <c r="V9" s="199"/>
      <c r="W9" s="199"/>
    </row>
    <row r="10" spans="1:30" s="222" customFormat="1" ht="15.75" customHeight="1" x14ac:dyDescent="0.25">
      <c r="A10" s="215"/>
      <c r="B10" s="2"/>
      <c r="C10" s="216" t="s">
        <v>23</v>
      </c>
      <c r="D10" s="217"/>
      <c r="E10" s="217"/>
      <c r="F10" s="218">
        <f>SUM(F4:F9)</f>
        <v>25</v>
      </c>
      <c r="G10" s="218">
        <f>SUM(G4:G9)</f>
        <v>20</v>
      </c>
      <c r="H10" s="218"/>
      <c r="I10" s="218"/>
      <c r="J10" s="218"/>
      <c r="K10" s="218"/>
      <c r="L10" s="218"/>
      <c r="M10" s="218"/>
      <c r="N10" s="328"/>
      <c r="O10" s="179"/>
      <c r="P10" s="179"/>
      <c r="Q10" s="313" t="s">
        <v>20</v>
      </c>
      <c r="R10" s="219"/>
      <c r="S10" s="219">
        <f>SUM(S4:S9)</f>
        <v>44</v>
      </c>
      <c r="T10" s="220">
        <f>(SUM(T4:T9))</f>
        <v>240</v>
      </c>
      <c r="U10" s="191"/>
      <c r="V10" s="191"/>
      <c r="W10" s="191"/>
      <c r="X10" s="221"/>
    </row>
    <row r="11" spans="1:30" ht="15.75" x14ac:dyDescent="0.25">
      <c r="A11" s="215"/>
      <c r="B11" s="2"/>
      <c r="C11" s="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198"/>
      <c r="P11" s="198"/>
      <c r="Q11" s="224" t="s">
        <v>22</v>
      </c>
      <c r="R11" s="225" t="s">
        <v>37</v>
      </c>
      <c r="S11" s="225">
        <f>S8/(S8+S9)</f>
        <v>0.25806451612903225</v>
      </c>
      <c r="T11" s="226"/>
      <c r="U11" s="227"/>
      <c r="V11" s="228"/>
      <c r="W11" s="229"/>
    </row>
    <row r="12" spans="1:30" ht="16.5" thickBot="1" x14ac:dyDescent="0.3">
      <c r="A12" s="215"/>
      <c r="B12" s="2"/>
      <c r="C12" s="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198"/>
      <c r="P12" s="198"/>
      <c r="Q12" s="230"/>
      <c r="R12" s="231"/>
      <c r="S12" s="231"/>
      <c r="T12" s="232"/>
    </row>
    <row r="13" spans="1:30" ht="15.75" thickBot="1" x14ac:dyDescent="0.25">
      <c r="A13" s="339">
        <v>2</v>
      </c>
      <c r="B13" s="194" t="s">
        <v>40</v>
      </c>
      <c r="C13" s="25" t="s">
        <v>8</v>
      </c>
      <c r="D13" s="196">
        <v>2</v>
      </c>
      <c r="E13" s="196">
        <v>6</v>
      </c>
      <c r="F13" s="196">
        <f>(D13+E13)</f>
        <v>8</v>
      </c>
      <c r="G13" s="196">
        <f>D13+E13/2</f>
        <v>5</v>
      </c>
      <c r="H13" s="195">
        <v>10</v>
      </c>
      <c r="I13" s="195"/>
      <c r="J13" s="196"/>
      <c r="K13" s="196"/>
      <c r="L13" s="196"/>
      <c r="M13" s="233"/>
      <c r="N13" s="325">
        <f>SUM(H13:M19)</f>
        <v>30</v>
      </c>
      <c r="O13" s="234"/>
      <c r="P13" s="198"/>
      <c r="T13" s="4"/>
      <c r="U13" s="4"/>
      <c r="V13" s="4"/>
    </row>
    <row r="14" spans="1:30" ht="15.75" x14ac:dyDescent="0.25">
      <c r="A14" s="339"/>
      <c r="B14" s="7" t="s">
        <v>63</v>
      </c>
      <c r="C14" s="1" t="s">
        <v>56</v>
      </c>
      <c r="D14" s="235">
        <v>2</v>
      </c>
      <c r="E14" s="235">
        <v>4</v>
      </c>
      <c r="F14" s="236">
        <f t="shared" ref="F14:F18" si="2">(D14+E14)</f>
        <v>6</v>
      </c>
      <c r="G14" s="235">
        <f t="shared" ref="G14:G18" si="3">D14+E14/2</f>
        <v>4</v>
      </c>
      <c r="H14" s="6">
        <v>7</v>
      </c>
      <c r="I14" s="6"/>
      <c r="J14" s="235"/>
      <c r="K14" s="235"/>
      <c r="L14" s="235"/>
      <c r="M14" s="237"/>
      <c r="N14" s="326"/>
      <c r="O14" s="198"/>
      <c r="P14" s="198"/>
      <c r="Q14" s="330" t="s">
        <v>76</v>
      </c>
      <c r="R14" s="331"/>
      <c r="S14" s="331"/>
      <c r="T14" s="332"/>
      <c r="U14" s="4"/>
      <c r="V14" s="4"/>
      <c r="X14" s="198"/>
    </row>
    <row r="15" spans="1:30" ht="15.75" customHeight="1" thickBot="1" x14ac:dyDescent="0.25">
      <c r="A15" s="339"/>
      <c r="B15" s="205" t="s">
        <v>41</v>
      </c>
      <c r="C15" s="206" t="s">
        <v>216</v>
      </c>
      <c r="D15" s="207">
        <v>3</v>
      </c>
      <c r="E15" s="207">
        <v>0</v>
      </c>
      <c r="F15" s="207">
        <f t="shared" si="2"/>
        <v>3</v>
      </c>
      <c r="G15" s="207">
        <f t="shared" si="3"/>
        <v>3</v>
      </c>
      <c r="H15" s="207">
        <v>5</v>
      </c>
      <c r="I15" s="207"/>
      <c r="J15" s="207"/>
      <c r="K15" s="207"/>
      <c r="L15" s="207"/>
      <c r="M15" s="208"/>
      <c r="N15" s="326"/>
      <c r="O15" s="198"/>
      <c r="P15" s="198"/>
      <c r="Q15" s="238"/>
      <c r="R15" s="329" t="s">
        <v>53</v>
      </c>
      <c r="S15" s="329"/>
      <c r="T15" s="35" t="s">
        <v>54</v>
      </c>
      <c r="U15" s="216"/>
      <c r="V15" s="216"/>
      <c r="W15" s="239"/>
      <c r="X15" s="198"/>
    </row>
    <row r="16" spans="1:30" ht="15" customHeight="1" x14ac:dyDescent="0.2">
      <c r="A16" s="340"/>
      <c r="B16" s="209" t="s">
        <v>190</v>
      </c>
      <c r="C16" s="209" t="s">
        <v>200</v>
      </c>
      <c r="D16" s="210">
        <v>2</v>
      </c>
      <c r="E16" s="210">
        <v>0</v>
      </c>
      <c r="F16" s="210">
        <f t="shared" si="2"/>
        <v>2</v>
      </c>
      <c r="G16" s="210">
        <f t="shared" si="3"/>
        <v>2</v>
      </c>
      <c r="H16" s="210"/>
      <c r="I16" s="210">
        <v>2</v>
      </c>
      <c r="J16" s="240"/>
      <c r="K16" s="210"/>
      <c r="L16" s="210"/>
      <c r="M16" s="210"/>
      <c r="N16" s="327"/>
      <c r="O16" s="198"/>
      <c r="Q16" s="323" t="s">
        <v>25</v>
      </c>
      <c r="R16" s="242">
        <v>2</v>
      </c>
      <c r="S16" s="242">
        <v>6</v>
      </c>
      <c r="T16" s="243">
        <v>10</v>
      </c>
      <c r="U16" s="204"/>
      <c r="V16" s="204"/>
      <c r="W16" s="244"/>
      <c r="X16" s="198"/>
    </row>
    <row r="17" spans="1:24" ht="15" customHeight="1" x14ac:dyDescent="0.2">
      <c r="A17" s="340"/>
      <c r="B17" s="213" t="s">
        <v>191</v>
      </c>
      <c r="C17" s="213" t="s">
        <v>9</v>
      </c>
      <c r="D17" s="214">
        <v>4</v>
      </c>
      <c r="E17" s="214">
        <v>0</v>
      </c>
      <c r="F17" s="214">
        <f t="shared" si="2"/>
        <v>4</v>
      </c>
      <c r="G17" s="214">
        <f t="shared" si="3"/>
        <v>4</v>
      </c>
      <c r="H17" s="214"/>
      <c r="I17" s="214"/>
      <c r="J17" s="214">
        <v>4</v>
      </c>
      <c r="K17" s="214"/>
      <c r="L17" s="214"/>
      <c r="M17" s="214"/>
      <c r="N17" s="327"/>
      <c r="O17" s="198"/>
      <c r="Q17" s="324"/>
      <c r="R17" s="245">
        <v>2</v>
      </c>
      <c r="S17" s="245">
        <v>4</v>
      </c>
      <c r="T17" s="246">
        <v>8</v>
      </c>
    </row>
    <row r="18" spans="1:24" ht="15" customHeight="1" x14ac:dyDescent="0.2">
      <c r="A18" s="340"/>
      <c r="B18" s="213" t="s">
        <v>192</v>
      </c>
      <c r="C18" s="213" t="s">
        <v>201</v>
      </c>
      <c r="D18" s="214">
        <v>2</v>
      </c>
      <c r="E18" s="214">
        <v>0</v>
      </c>
      <c r="F18" s="214">
        <f t="shared" si="2"/>
        <v>2</v>
      </c>
      <c r="G18" s="214">
        <f t="shared" si="3"/>
        <v>2</v>
      </c>
      <c r="H18" s="214"/>
      <c r="I18" s="214"/>
      <c r="J18" s="214"/>
      <c r="K18" s="214">
        <v>2</v>
      </c>
      <c r="L18" s="214"/>
      <c r="M18" s="214"/>
      <c r="N18" s="327"/>
      <c r="O18" s="198"/>
      <c r="Q18" s="247" t="s">
        <v>28</v>
      </c>
      <c r="R18" s="248">
        <v>3</v>
      </c>
      <c r="S18" s="248">
        <v>0</v>
      </c>
      <c r="T18" s="249">
        <v>5</v>
      </c>
      <c r="U18" s="250"/>
      <c r="V18" s="250"/>
      <c r="W18" s="250"/>
    </row>
    <row r="19" spans="1:24" s="222" customFormat="1" ht="15.75" x14ac:dyDescent="0.25">
      <c r="A19" s="215"/>
      <c r="B19" s="2"/>
      <c r="C19" s="216" t="s">
        <v>23</v>
      </c>
      <c r="D19" s="217"/>
      <c r="E19" s="217"/>
      <c r="F19" s="218">
        <f>(F13+F14+F15+F16+F17+F18)</f>
        <v>25</v>
      </c>
      <c r="G19" s="218">
        <f>SUM(G13:G18)</f>
        <v>20</v>
      </c>
      <c r="H19" s="218"/>
      <c r="I19" s="218"/>
      <c r="J19" s="218"/>
      <c r="K19" s="218"/>
      <c r="L19" s="218"/>
      <c r="M19" s="218"/>
      <c r="N19" s="328"/>
      <c r="O19" s="179"/>
      <c r="Q19" s="333" t="s">
        <v>27</v>
      </c>
      <c r="R19" s="6">
        <v>2</v>
      </c>
      <c r="S19" s="6">
        <v>2</v>
      </c>
      <c r="T19" s="23">
        <v>5</v>
      </c>
      <c r="U19" s="27"/>
      <c r="V19" s="27"/>
      <c r="W19" s="27"/>
      <c r="X19" s="221"/>
    </row>
    <row r="20" spans="1:24" s="222" customFormat="1" ht="15.75" x14ac:dyDescent="0.25">
      <c r="A20" s="251"/>
      <c r="B20" s="2"/>
      <c r="C20" s="2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52"/>
      <c r="O20" s="179"/>
      <c r="Q20" s="334"/>
      <c r="R20" s="6">
        <v>2</v>
      </c>
      <c r="S20" s="6">
        <v>2</v>
      </c>
      <c r="T20" s="23">
        <v>6</v>
      </c>
      <c r="U20" s="27"/>
      <c r="V20" s="27"/>
      <c r="W20" s="27"/>
      <c r="X20" s="221"/>
    </row>
    <row r="21" spans="1:24" s="222" customFormat="1" ht="16.5" thickBot="1" x14ac:dyDescent="0.3">
      <c r="A21" s="251"/>
      <c r="B21" s="2"/>
      <c r="C21" s="2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52"/>
      <c r="O21" s="179"/>
      <c r="Q21" s="334"/>
      <c r="R21" s="6">
        <v>3</v>
      </c>
      <c r="S21" s="6">
        <v>2</v>
      </c>
      <c r="T21" s="23">
        <v>6</v>
      </c>
      <c r="U21" s="27"/>
      <c r="V21" s="27"/>
      <c r="W21" s="27"/>
      <c r="X21" s="221"/>
    </row>
    <row r="22" spans="1:24" ht="15" x14ac:dyDescent="0.2">
      <c r="A22" s="339">
        <v>3</v>
      </c>
      <c r="B22" s="194" t="s">
        <v>43</v>
      </c>
      <c r="C22" s="25" t="s">
        <v>57</v>
      </c>
      <c r="D22" s="196">
        <v>2</v>
      </c>
      <c r="E22" s="196">
        <v>6</v>
      </c>
      <c r="F22" s="196">
        <f>(D22+E22)</f>
        <v>8</v>
      </c>
      <c r="G22" s="196">
        <f>D22+E22/2</f>
        <v>5</v>
      </c>
      <c r="H22" s="195">
        <v>10</v>
      </c>
      <c r="I22" s="195"/>
      <c r="J22" s="196"/>
      <c r="K22" s="196"/>
      <c r="L22" s="196"/>
      <c r="M22" s="233"/>
      <c r="N22" s="325">
        <f>SUM(H22:M27)</f>
        <v>30</v>
      </c>
      <c r="O22" s="198"/>
      <c r="P22" s="198"/>
      <c r="Q22" s="335"/>
      <c r="R22" s="6">
        <v>2</v>
      </c>
      <c r="S22" s="6">
        <v>4</v>
      </c>
      <c r="T22" s="23">
        <v>7</v>
      </c>
    </row>
    <row r="23" spans="1:24" ht="15.75" thickBot="1" x14ac:dyDescent="0.25">
      <c r="A23" s="339"/>
      <c r="B23" s="7" t="s">
        <v>42</v>
      </c>
      <c r="C23" s="1" t="s">
        <v>12</v>
      </c>
      <c r="D23" s="235">
        <v>2</v>
      </c>
      <c r="E23" s="235">
        <v>2</v>
      </c>
      <c r="F23" s="235">
        <f>(D23+E23)</f>
        <v>4</v>
      </c>
      <c r="G23" s="235">
        <f>D23+E23/2</f>
        <v>3</v>
      </c>
      <c r="H23" s="235">
        <v>6</v>
      </c>
      <c r="I23" s="6"/>
      <c r="J23" s="235"/>
      <c r="K23" s="235"/>
      <c r="L23" s="235"/>
      <c r="M23" s="237"/>
      <c r="N23" s="326"/>
      <c r="O23" s="198"/>
      <c r="P23" s="198"/>
      <c r="Q23" s="253" t="s">
        <v>29</v>
      </c>
      <c r="R23" s="254">
        <v>3</v>
      </c>
      <c r="S23" s="254">
        <v>0</v>
      </c>
      <c r="T23" s="255">
        <v>5</v>
      </c>
    </row>
    <row r="24" spans="1:24" ht="15" x14ac:dyDescent="0.2">
      <c r="A24" s="339"/>
      <c r="B24" s="256" t="s">
        <v>44</v>
      </c>
      <c r="C24" s="257" t="s">
        <v>11</v>
      </c>
      <c r="D24" s="258">
        <v>3</v>
      </c>
      <c r="E24" s="258">
        <v>0</v>
      </c>
      <c r="F24" s="258">
        <f t="shared" ref="F24:F26" si="4">(D24+E24)</f>
        <v>3</v>
      </c>
      <c r="G24" s="258">
        <f t="shared" ref="G24:G26" si="5">D24+E24/2</f>
        <v>3</v>
      </c>
      <c r="H24" s="258">
        <v>5</v>
      </c>
      <c r="I24" s="258"/>
      <c r="J24" s="258"/>
      <c r="K24" s="258"/>
      <c r="L24" s="258"/>
      <c r="M24" s="259"/>
      <c r="N24" s="326"/>
      <c r="O24" s="198"/>
      <c r="P24" s="198"/>
      <c r="Q24" s="18"/>
      <c r="R24" s="18"/>
      <c r="S24" s="18"/>
      <c r="X24" s="260"/>
    </row>
    <row r="25" spans="1:24" ht="15.75" thickBot="1" x14ac:dyDescent="0.25">
      <c r="A25" s="339"/>
      <c r="B25" s="8" t="s">
        <v>64</v>
      </c>
      <c r="C25" s="261" t="s">
        <v>77</v>
      </c>
      <c r="D25" s="262">
        <v>2</v>
      </c>
      <c r="E25" s="262">
        <v>4</v>
      </c>
      <c r="F25" s="262">
        <f>(D25+E25)</f>
        <v>6</v>
      </c>
      <c r="G25" s="262">
        <f>D25+E25/2</f>
        <v>4</v>
      </c>
      <c r="H25" s="24">
        <v>7</v>
      </c>
      <c r="I25" s="262"/>
      <c r="J25" s="262"/>
      <c r="K25" s="262"/>
      <c r="L25" s="262"/>
      <c r="M25" s="263"/>
      <c r="N25" s="326"/>
      <c r="O25" s="198"/>
      <c r="P25" s="198"/>
      <c r="Q25" s="19"/>
      <c r="R25" s="19"/>
      <c r="S25" s="19"/>
      <c r="X25" s="198"/>
    </row>
    <row r="26" spans="1:24" ht="15" customHeight="1" x14ac:dyDescent="0.2">
      <c r="A26" s="340"/>
      <c r="B26" s="209" t="s">
        <v>193</v>
      </c>
      <c r="C26" s="209" t="s">
        <v>202</v>
      </c>
      <c r="D26" s="210">
        <v>2</v>
      </c>
      <c r="E26" s="210">
        <v>0</v>
      </c>
      <c r="F26" s="210">
        <f t="shared" si="4"/>
        <v>2</v>
      </c>
      <c r="G26" s="210">
        <f t="shared" si="5"/>
        <v>2</v>
      </c>
      <c r="H26" s="210"/>
      <c r="I26" s="210">
        <v>2</v>
      </c>
      <c r="J26" s="210"/>
      <c r="K26" s="210"/>
      <c r="L26" s="210"/>
      <c r="M26" s="264"/>
      <c r="N26" s="327"/>
      <c r="O26" s="198"/>
      <c r="P26" s="198"/>
      <c r="Q26" s="336" t="s">
        <v>72</v>
      </c>
      <c r="R26" s="337"/>
      <c r="S26" s="337"/>
      <c r="T26" s="338"/>
      <c r="X26" s="198"/>
    </row>
    <row r="27" spans="1:24" ht="15" x14ac:dyDescent="0.2">
      <c r="A27" s="215"/>
      <c r="B27" s="265"/>
      <c r="C27" s="216" t="s">
        <v>23</v>
      </c>
      <c r="D27" s="217"/>
      <c r="E27" s="217"/>
      <c r="F27" s="266">
        <f>(SUM(F22:F26))</f>
        <v>23</v>
      </c>
      <c r="G27" s="266">
        <f>SUM(G22:G26)</f>
        <v>17</v>
      </c>
      <c r="H27" s="266"/>
      <c r="I27" s="266"/>
      <c r="J27" s="266"/>
      <c r="K27" s="266"/>
      <c r="L27" s="266"/>
      <c r="M27" s="267"/>
      <c r="N27" s="328">
        <f ca="1">SUM(N22:N27)</f>
        <v>30</v>
      </c>
      <c r="O27" s="198"/>
      <c r="P27" s="198"/>
      <c r="Q27" s="268"/>
      <c r="R27" s="269" t="s">
        <v>71</v>
      </c>
      <c r="S27" s="269" t="s">
        <v>70</v>
      </c>
      <c r="T27" s="270" t="s">
        <v>69</v>
      </c>
      <c r="U27" s="201"/>
      <c r="V27" s="271"/>
      <c r="W27" s="198"/>
      <c r="X27" s="198"/>
    </row>
    <row r="28" spans="1:24" ht="15" x14ac:dyDescent="0.2">
      <c r="A28" s="215"/>
      <c r="B28" s="2"/>
      <c r="C28" s="3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198"/>
      <c r="P28" s="198"/>
      <c r="Q28" s="273" t="s">
        <v>25</v>
      </c>
      <c r="R28" s="242">
        <f>COUNTA(fields!B7:B14,fields!B31,fields!B37:B40)</f>
        <v>13</v>
      </c>
      <c r="S28" s="242">
        <f>COUNTA(fields!B16:B25,fields!B33,fields!B42:B45)</f>
        <v>15</v>
      </c>
      <c r="T28" s="243">
        <f>SUM(R28:S28)</f>
        <v>28</v>
      </c>
      <c r="U28" s="201"/>
      <c r="V28" s="271"/>
      <c r="W28" s="198"/>
    </row>
    <row r="29" spans="1:24" ht="16.5" thickBot="1" x14ac:dyDescent="0.3">
      <c r="A29" s="215"/>
      <c r="B29" s="2"/>
      <c r="C29" s="2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179"/>
      <c r="P29" s="179"/>
      <c r="Q29" s="274" t="s">
        <v>28</v>
      </c>
      <c r="R29" s="248">
        <f>COUNTA(fields!F7:F9,fields!F20)</f>
        <v>4</v>
      </c>
      <c r="S29" s="248">
        <f>(COUNTA(fields!F11:F12,fields!F22:F25,fields!F40:F42,fields!F46:F48))</f>
        <v>12</v>
      </c>
      <c r="T29" s="249">
        <f>SUM(R29:S29)</f>
        <v>16</v>
      </c>
      <c r="U29" s="201"/>
      <c r="V29" s="271"/>
      <c r="W29" s="198"/>
      <c r="X29" s="221"/>
    </row>
    <row r="30" spans="1:24" ht="15" customHeight="1" thickBot="1" x14ac:dyDescent="0.3">
      <c r="A30" s="339">
        <v>4</v>
      </c>
      <c r="B30" s="194" t="s">
        <v>45</v>
      </c>
      <c r="C30" s="25" t="s">
        <v>58</v>
      </c>
      <c r="D30" s="196">
        <v>2</v>
      </c>
      <c r="E30" s="196">
        <v>6</v>
      </c>
      <c r="F30" s="196">
        <f>(D30+E30)</f>
        <v>8</v>
      </c>
      <c r="G30" s="196">
        <f>D30+E30/2</f>
        <v>5</v>
      </c>
      <c r="H30" s="195">
        <v>10</v>
      </c>
      <c r="I30" s="196"/>
      <c r="J30" s="196"/>
      <c r="K30" s="196"/>
      <c r="L30" s="196"/>
      <c r="M30" s="233"/>
      <c r="N30" s="325">
        <f>SUM(H30:M36)</f>
        <v>30</v>
      </c>
      <c r="O30" s="179"/>
      <c r="P30" s="179"/>
      <c r="Q30" s="275" t="s">
        <v>27</v>
      </c>
      <c r="R30" s="276">
        <f>(COUNTA(fields!J7:J8,fields!J21,fields!J32:J34))</f>
        <v>6</v>
      </c>
      <c r="S30" s="276">
        <f>(COUNTA(fields!J23:J25,fields!J36))</f>
        <v>4</v>
      </c>
      <c r="T30" s="277">
        <f>SUM(R30:S30)</f>
        <v>10</v>
      </c>
      <c r="U30" s="201"/>
      <c r="X30" s="221"/>
    </row>
    <row r="31" spans="1:24" ht="15" customHeight="1" thickBot="1" x14ac:dyDescent="0.3">
      <c r="A31" s="339"/>
      <c r="B31" s="256" t="s">
        <v>46</v>
      </c>
      <c r="C31" s="257" t="s">
        <v>13</v>
      </c>
      <c r="D31" s="258">
        <v>3</v>
      </c>
      <c r="E31" s="258">
        <v>0</v>
      </c>
      <c r="F31" s="258">
        <f>(D31+E31)</f>
        <v>3</v>
      </c>
      <c r="G31" s="258">
        <f>D31+E31/2</f>
        <v>3</v>
      </c>
      <c r="H31" s="258">
        <v>5</v>
      </c>
      <c r="I31" s="258"/>
      <c r="J31" s="258"/>
      <c r="K31" s="258"/>
      <c r="L31" s="258"/>
      <c r="M31" s="259"/>
      <c r="N31" s="326"/>
      <c r="O31" s="179"/>
      <c r="P31" s="179"/>
      <c r="Q31" s="278" t="s">
        <v>69</v>
      </c>
      <c r="R31" s="279">
        <f>SUM(R28:R30)</f>
        <v>23</v>
      </c>
      <c r="S31" s="280">
        <f>SUM(S28:S30)</f>
        <v>31</v>
      </c>
      <c r="T31" s="280">
        <f>SUM(T28:T30)</f>
        <v>54</v>
      </c>
      <c r="U31" s="201"/>
      <c r="X31" s="221"/>
    </row>
    <row r="32" spans="1:24" ht="15" customHeight="1" x14ac:dyDescent="0.25">
      <c r="A32" s="339"/>
      <c r="B32" s="7" t="s">
        <v>65</v>
      </c>
      <c r="C32" s="281" t="s">
        <v>78</v>
      </c>
      <c r="D32" s="235">
        <v>2</v>
      </c>
      <c r="E32" s="235">
        <v>4</v>
      </c>
      <c r="F32" s="235">
        <f t="shared" ref="F32:F35" si="6">(D32+E32)</f>
        <v>6</v>
      </c>
      <c r="G32" s="235">
        <f t="shared" ref="G32:G35" si="7">D32+E32/2</f>
        <v>4</v>
      </c>
      <c r="H32" s="6">
        <v>7</v>
      </c>
      <c r="I32" s="235"/>
      <c r="J32" s="235"/>
      <c r="K32" s="235"/>
      <c r="L32" s="235"/>
      <c r="M32" s="237"/>
      <c r="N32" s="326"/>
      <c r="O32" s="179"/>
      <c r="P32" s="179"/>
      <c r="Q32" s="201"/>
      <c r="R32" s="201"/>
      <c r="S32" s="201"/>
      <c r="T32" s="201"/>
      <c r="U32" s="201"/>
      <c r="X32" s="221"/>
    </row>
    <row r="33" spans="1:24" ht="15" customHeight="1" thickBot="1" x14ac:dyDescent="0.3">
      <c r="A33" s="339"/>
      <c r="B33" s="282"/>
      <c r="C33" s="36" t="s">
        <v>1</v>
      </c>
      <c r="D33" s="34"/>
      <c r="E33" s="34"/>
      <c r="F33" s="34"/>
      <c r="G33" s="34"/>
      <c r="H33" s="283"/>
      <c r="I33" s="34"/>
      <c r="J33" s="34"/>
      <c r="K33" s="34"/>
      <c r="L33" s="34"/>
      <c r="M33" s="21">
        <v>5</v>
      </c>
      <c r="N33" s="326"/>
      <c r="O33" s="179"/>
      <c r="P33" s="179"/>
      <c r="Q33" s="201"/>
      <c r="R33" s="201"/>
      <c r="S33" s="201"/>
      <c r="T33" s="201"/>
      <c r="U33" s="201"/>
      <c r="X33" s="221"/>
    </row>
    <row r="34" spans="1:24" ht="15" customHeight="1" x14ac:dyDescent="0.25">
      <c r="A34" s="340"/>
      <c r="B34" s="209" t="s">
        <v>194</v>
      </c>
      <c r="C34" s="209" t="s">
        <v>203</v>
      </c>
      <c r="D34" s="210">
        <v>2</v>
      </c>
      <c r="E34" s="210">
        <v>0</v>
      </c>
      <c r="F34" s="210">
        <f t="shared" si="6"/>
        <v>2</v>
      </c>
      <c r="G34" s="210">
        <f t="shared" si="7"/>
        <v>2</v>
      </c>
      <c r="H34" s="210"/>
      <c r="I34" s="210">
        <v>2</v>
      </c>
      <c r="J34" s="210"/>
      <c r="K34" s="210"/>
      <c r="L34" s="210"/>
      <c r="M34" s="210"/>
      <c r="N34" s="327"/>
      <c r="O34" s="179"/>
      <c r="P34" s="179"/>
      <c r="Q34" s="221"/>
      <c r="R34" s="179"/>
      <c r="S34" s="179"/>
      <c r="X34" s="221"/>
    </row>
    <row r="35" spans="1:24" ht="15.75" customHeight="1" x14ac:dyDescent="0.2">
      <c r="A35" s="340"/>
      <c r="B35" s="213" t="s">
        <v>204</v>
      </c>
      <c r="C35" s="213" t="s">
        <v>205</v>
      </c>
      <c r="D35" s="214">
        <v>0</v>
      </c>
      <c r="E35" s="214">
        <v>2</v>
      </c>
      <c r="F35" s="214">
        <f t="shared" si="6"/>
        <v>2</v>
      </c>
      <c r="G35" s="214">
        <f t="shared" si="7"/>
        <v>1</v>
      </c>
      <c r="H35" s="214"/>
      <c r="I35" s="214"/>
      <c r="J35" s="214"/>
      <c r="K35" s="214">
        <v>1</v>
      </c>
      <c r="L35" s="214"/>
      <c r="M35" s="214"/>
      <c r="N35" s="327"/>
      <c r="O35" s="198"/>
      <c r="P35" s="198"/>
    </row>
    <row r="36" spans="1:24" ht="15" x14ac:dyDescent="0.2">
      <c r="A36" s="215"/>
      <c r="B36" s="2"/>
      <c r="C36" s="216" t="s">
        <v>23</v>
      </c>
      <c r="D36" s="217"/>
      <c r="E36" s="217"/>
      <c r="F36" s="266">
        <f>SUM(F30:F35)</f>
        <v>21</v>
      </c>
      <c r="G36" s="266">
        <f>SUM(G30:G35)</f>
        <v>15</v>
      </c>
      <c r="H36" s="266"/>
      <c r="I36" s="266"/>
      <c r="J36" s="266"/>
      <c r="K36" s="266"/>
      <c r="L36" s="266"/>
      <c r="M36" s="266"/>
      <c r="N36" s="328"/>
      <c r="O36" s="198"/>
      <c r="P36" s="198"/>
    </row>
    <row r="37" spans="1:24" ht="15.75" x14ac:dyDescent="0.25">
      <c r="A37" s="215"/>
      <c r="B37" s="2"/>
      <c r="C37" s="2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52"/>
      <c r="O37" s="198"/>
      <c r="P37" s="198"/>
    </row>
    <row r="38" spans="1:24" ht="15.75" x14ac:dyDescent="0.25">
      <c r="A38" s="215"/>
      <c r="B38" s="2"/>
      <c r="C38" s="2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52"/>
      <c r="O38" s="198"/>
      <c r="P38" s="198"/>
    </row>
    <row r="39" spans="1:24" ht="15.75" thickBot="1" x14ac:dyDescent="0.25">
      <c r="A39" s="339">
        <v>5</v>
      </c>
      <c r="B39" s="29" t="s">
        <v>48</v>
      </c>
      <c r="C39" s="29" t="s">
        <v>198</v>
      </c>
      <c r="D39" s="284"/>
      <c r="E39" s="284"/>
      <c r="F39" s="284"/>
      <c r="G39" s="284"/>
      <c r="H39" s="276">
        <v>3</v>
      </c>
      <c r="I39" s="284"/>
      <c r="J39" s="284"/>
      <c r="K39" s="284"/>
      <c r="L39" s="284"/>
      <c r="M39" s="284"/>
      <c r="N39" s="347">
        <f>SUM(H39:M44)</f>
        <v>30</v>
      </c>
      <c r="O39" s="198"/>
      <c r="P39" s="198"/>
    </row>
    <row r="40" spans="1:24" ht="15" x14ac:dyDescent="0.2">
      <c r="A40" s="339"/>
      <c r="B40" s="194" t="s">
        <v>47</v>
      </c>
      <c r="C40" s="25" t="s">
        <v>59</v>
      </c>
      <c r="D40" s="196">
        <v>2</v>
      </c>
      <c r="E40" s="196">
        <v>6</v>
      </c>
      <c r="F40" s="196">
        <f>(D40+E40)</f>
        <v>8</v>
      </c>
      <c r="G40" s="196">
        <f>D40+E40/2</f>
        <v>5</v>
      </c>
      <c r="H40" s="196">
        <v>10</v>
      </c>
      <c r="I40" s="196"/>
      <c r="J40" s="196"/>
      <c r="K40" s="196"/>
      <c r="L40" s="196"/>
      <c r="M40" s="233"/>
      <c r="N40" s="326"/>
      <c r="O40" s="198"/>
      <c r="P40" s="198"/>
      <c r="V40" s="4"/>
      <c r="W40" s="4"/>
    </row>
    <row r="41" spans="1:24" ht="15" x14ac:dyDescent="0.2">
      <c r="A41" s="339"/>
      <c r="B41" s="7" t="s">
        <v>68</v>
      </c>
      <c r="C41" s="31" t="s">
        <v>75</v>
      </c>
      <c r="D41" s="235">
        <v>3</v>
      </c>
      <c r="E41" s="235">
        <v>2</v>
      </c>
      <c r="F41" s="235">
        <f t="shared" ref="F41" si="8">(D41+E41)</f>
        <v>5</v>
      </c>
      <c r="G41" s="235">
        <f t="shared" ref="G41" si="9">D41+E41/2</f>
        <v>4</v>
      </c>
      <c r="H41" s="235">
        <v>6</v>
      </c>
      <c r="I41" s="235"/>
      <c r="J41" s="235"/>
      <c r="K41" s="235"/>
      <c r="L41" s="235"/>
      <c r="M41" s="237"/>
      <c r="N41" s="326"/>
      <c r="O41" s="198"/>
      <c r="P41" s="198"/>
      <c r="V41" s="204"/>
      <c r="W41" s="204"/>
      <c r="X41" s="198"/>
    </row>
    <row r="42" spans="1:24" ht="15" x14ac:dyDescent="0.2">
      <c r="A42" s="339"/>
      <c r="B42" s="7" t="s">
        <v>66</v>
      </c>
      <c r="C42" s="31" t="s">
        <v>26</v>
      </c>
      <c r="D42" s="235">
        <v>3</v>
      </c>
      <c r="E42" s="235">
        <v>2</v>
      </c>
      <c r="F42" s="235">
        <f t="shared" ref="F42" si="10">(D42+E42)</f>
        <v>5</v>
      </c>
      <c r="G42" s="235">
        <f t="shared" ref="G42" si="11">D42+E42/2</f>
        <v>4</v>
      </c>
      <c r="H42" s="235">
        <v>6</v>
      </c>
      <c r="I42" s="235"/>
      <c r="J42" s="235"/>
      <c r="K42" s="235"/>
      <c r="L42" s="235"/>
      <c r="M42" s="237"/>
      <c r="N42" s="326"/>
      <c r="O42" s="198"/>
      <c r="P42" s="198"/>
      <c r="V42" s="204"/>
      <c r="W42" s="204"/>
      <c r="X42" s="198"/>
    </row>
    <row r="43" spans="1:24" ht="15.75" thickBot="1" x14ac:dyDescent="0.25">
      <c r="A43" s="339"/>
      <c r="B43" s="282"/>
      <c r="C43" s="285" t="s">
        <v>1</v>
      </c>
      <c r="D43" s="34"/>
      <c r="E43" s="34"/>
      <c r="F43" s="34"/>
      <c r="G43" s="34"/>
      <c r="H43" s="34"/>
      <c r="I43" s="34"/>
      <c r="J43" s="34"/>
      <c r="K43" s="34"/>
      <c r="L43" s="34"/>
      <c r="M43" s="21">
        <v>5</v>
      </c>
      <c r="N43" s="326"/>
      <c r="O43" s="198"/>
      <c r="P43" s="198"/>
      <c r="V43" s="204"/>
      <c r="W43" s="204"/>
      <c r="X43" s="198"/>
    </row>
    <row r="44" spans="1:24" ht="15" x14ac:dyDescent="0.2">
      <c r="A44" s="215"/>
      <c r="B44" s="2"/>
      <c r="C44" s="216" t="s">
        <v>23</v>
      </c>
      <c r="D44" s="217"/>
      <c r="E44" s="217"/>
      <c r="F44" s="218">
        <f>(SUM(F40:F43))</f>
        <v>18</v>
      </c>
      <c r="G44" s="218">
        <f>SUM(G40:G43)</f>
        <v>13</v>
      </c>
      <c r="H44" s="218"/>
      <c r="I44" s="218"/>
      <c r="J44" s="218"/>
      <c r="K44" s="218"/>
      <c r="L44" s="218"/>
      <c r="M44" s="286"/>
      <c r="N44" s="328">
        <f>SUM(N39:N43)</f>
        <v>30</v>
      </c>
      <c r="O44" s="198"/>
      <c r="P44" s="198"/>
      <c r="V44" s="204"/>
      <c r="W44" s="204"/>
    </row>
    <row r="45" spans="1:24" ht="15" x14ac:dyDescent="0.2">
      <c r="A45" s="215"/>
      <c r="B45" s="2"/>
      <c r="C45" s="3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198"/>
      <c r="P45" s="198"/>
      <c r="U45" s="204"/>
      <c r="V45" s="204"/>
      <c r="W45" s="204"/>
    </row>
    <row r="46" spans="1:24" ht="16.5" customHeight="1" thickBot="1" x14ac:dyDescent="0.25">
      <c r="A46" s="215"/>
      <c r="B46" s="2"/>
      <c r="C46" s="3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198"/>
      <c r="P46" s="198"/>
      <c r="U46" s="204"/>
      <c r="V46" s="204"/>
      <c r="W46" s="204"/>
    </row>
    <row r="47" spans="1:24" ht="15" customHeight="1" x14ac:dyDescent="0.2">
      <c r="A47" s="339">
        <v>6</v>
      </c>
      <c r="B47" s="287" t="s">
        <v>49</v>
      </c>
      <c r="C47" s="30" t="s">
        <v>67</v>
      </c>
      <c r="D47" s="196">
        <v>2</v>
      </c>
      <c r="E47" s="196">
        <v>6</v>
      </c>
      <c r="F47" s="196">
        <f>(D47+E47)</f>
        <v>8</v>
      </c>
      <c r="G47" s="196">
        <f>D47+E47/2</f>
        <v>5</v>
      </c>
      <c r="H47" s="196">
        <v>10</v>
      </c>
      <c r="I47" s="196"/>
      <c r="J47" s="196"/>
      <c r="K47" s="196"/>
      <c r="L47" s="196"/>
      <c r="M47" s="233"/>
      <c r="N47" s="325">
        <f>SUM(H47:M53)</f>
        <v>30</v>
      </c>
      <c r="O47" s="198"/>
      <c r="P47" s="198"/>
      <c r="U47" s="204"/>
      <c r="V47" s="204"/>
      <c r="W47" s="204"/>
    </row>
    <row r="48" spans="1:24" ht="15" customHeight="1" x14ac:dyDescent="0.2">
      <c r="A48" s="339"/>
      <c r="B48" s="288" t="s">
        <v>74</v>
      </c>
      <c r="C48" s="289" t="s">
        <v>73</v>
      </c>
      <c r="D48" s="32">
        <v>2</v>
      </c>
      <c r="E48" s="32">
        <v>4</v>
      </c>
      <c r="F48" s="32">
        <f t="shared" ref="F48:F52" si="12">(D48+E48)</f>
        <v>6</v>
      </c>
      <c r="G48" s="32">
        <f t="shared" ref="G48:G52" si="13">D48+E48/2</f>
        <v>4</v>
      </c>
      <c r="H48" s="32">
        <v>8</v>
      </c>
      <c r="I48" s="289"/>
      <c r="J48" s="289"/>
      <c r="K48" s="289"/>
      <c r="L48" s="289"/>
      <c r="M48" s="290"/>
      <c r="N48" s="326"/>
      <c r="O48" s="198"/>
      <c r="P48" s="198"/>
      <c r="U48" s="204"/>
      <c r="V48" s="204"/>
      <c r="W48" s="204"/>
    </row>
    <row r="49" spans="1:24" ht="15" customHeight="1" x14ac:dyDescent="0.2">
      <c r="A49" s="339"/>
      <c r="B49" s="291" t="s">
        <v>79</v>
      </c>
      <c r="C49" s="28" t="s">
        <v>81</v>
      </c>
      <c r="D49" s="235">
        <v>2</v>
      </c>
      <c r="E49" s="235">
        <v>2</v>
      </c>
      <c r="F49" s="235">
        <f t="shared" si="12"/>
        <v>4</v>
      </c>
      <c r="G49" s="235">
        <f t="shared" si="13"/>
        <v>3</v>
      </c>
      <c r="H49" s="235">
        <v>5</v>
      </c>
      <c r="I49" s="235"/>
      <c r="J49" s="235"/>
      <c r="K49" s="235"/>
      <c r="L49" s="235"/>
      <c r="M49" s="23"/>
      <c r="N49" s="326"/>
      <c r="O49" s="198"/>
      <c r="P49" s="198"/>
      <c r="U49" s="204"/>
      <c r="V49" s="204"/>
      <c r="W49" s="204"/>
    </row>
    <row r="50" spans="1:24" ht="15" customHeight="1" thickBot="1" x14ac:dyDescent="0.25">
      <c r="A50" s="339"/>
      <c r="B50" s="282"/>
      <c r="C50" s="285" t="s">
        <v>1</v>
      </c>
      <c r="D50" s="34"/>
      <c r="E50" s="34"/>
      <c r="F50" s="34"/>
      <c r="G50" s="34"/>
      <c r="H50" s="34"/>
      <c r="I50" s="34"/>
      <c r="J50" s="34"/>
      <c r="K50" s="34"/>
      <c r="L50" s="34"/>
      <c r="M50" s="21">
        <v>5</v>
      </c>
      <c r="N50" s="326"/>
      <c r="O50" s="198"/>
      <c r="P50" s="198"/>
      <c r="U50" s="204"/>
      <c r="V50" s="204"/>
      <c r="W50" s="204"/>
    </row>
    <row r="51" spans="1:24" ht="15.75" customHeight="1" x14ac:dyDescent="0.2">
      <c r="A51" s="339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326"/>
      <c r="O51" s="198"/>
      <c r="P51" s="198"/>
      <c r="T51" s="204"/>
      <c r="U51" s="204"/>
      <c r="V51" s="204"/>
      <c r="W51" s="204"/>
    </row>
    <row r="52" spans="1:24" ht="15" customHeight="1" x14ac:dyDescent="0.2">
      <c r="A52" s="339"/>
      <c r="B52" s="292" t="s">
        <v>195</v>
      </c>
      <c r="C52" s="292" t="s">
        <v>14</v>
      </c>
      <c r="D52" s="214">
        <v>2</v>
      </c>
      <c r="E52" s="214">
        <v>0</v>
      </c>
      <c r="F52" s="214">
        <f t="shared" si="12"/>
        <v>2</v>
      </c>
      <c r="G52" s="214">
        <f t="shared" si="13"/>
        <v>2</v>
      </c>
      <c r="H52" s="214"/>
      <c r="I52" s="214"/>
      <c r="J52" s="214"/>
      <c r="K52" s="214">
        <v>2</v>
      </c>
      <c r="L52" s="214"/>
      <c r="M52" s="214"/>
      <c r="N52" s="326"/>
      <c r="O52" s="198"/>
      <c r="P52" s="198"/>
      <c r="T52" s="204"/>
      <c r="U52" s="204"/>
      <c r="V52" s="204"/>
      <c r="W52" s="204"/>
    </row>
    <row r="53" spans="1:24" ht="15" x14ac:dyDescent="0.2">
      <c r="A53" s="215"/>
      <c r="B53" s="293"/>
      <c r="C53" s="216" t="s">
        <v>23</v>
      </c>
      <c r="D53" s="217"/>
      <c r="E53" s="217"/>
      <c r="F53" s="218">
        <f>(SUM(F47:F52))</f>
        <v>20</v>
      </c>
      <c r="G53" s="218">
        <f>SUM(G47:G52)</f>
        <v>14</v>
      </c>
      <c r="H53" s="218"/>
      <c r="I53" s="218"/>
      <c r="J53" s="218"/>
      <c r="K53" s="218"/>
      <c r="L53" s="218"/>
      <c r="M53" s="218"/>
      <c r="N53" s="328">
        <f>SUM(N47:N52)</f>
        <v>30</v>
      </c>
      <c r="O53" s="198"/>
      <c r="P53" s="198"/>
      <c r="T53" s="204"/>
      <c r="U53" s="204"/>
      <c r="V53" s="204"/>
      <c r="W53" s="204"/>
    </row>
    <row r="54" spans="1:24" ht="15.75" x14ac:dyDescent="0.25">
      <c r="A54" s="215"/>
      <c r="B54" s="293"/>
      <c r="C54" s="29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52"/>
      <c r="O54" s="198"/>
      <c r="P54" s="198"/>
      <c r="T54" s="204"/>
      <c r="U54" s="204"/>
      <c r="V54" s="204"/>
      <c r="W54" s="204"/>
    </row>
    <row r="55" spans="1:24" ht="15" x14ac:dyDescent="0.2">
      <c r="A55" s="215"/>
      <c r="B55" s="2"/>
      <c r="C55" s="3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198"/>
      <c r="P55" s="198"/>
      <c r="T55" s="204"/>
      <c r="U55" s="204"/>
      <c r="V55" s="204"/>
      <c r="W55" s="204"/>
    </row>
    <row r="56" spans="1:24" ht="15.75" customHeight="1" thickBot="1" x14ac:dyDescent="0.25">
      <c r="A56" s="341">
        <v>7</v>
      </c>
      <c r="B56" s="28" t="s">
        <v>51</v>
      </c>
      <c r="C56" s="28" t="s">
        <v>80</v>
      </c>
      <c r="D56" s="276"/>
      <c r="E56" s="276"/>
      <c r="F56" s="276"/>
      <c r="G56" s="276"/>
      <c r="H56" s="276">
        <v>3</v>
      </c>
      <c r="I56" s="276"/>
      <c r="J56" s="276"/>
      <c r="K56" s="276"/>
      <c r="L56" s="276"/>
      <c r="M56" s="276"/>
      <c r="N56" s="325">
        <f>SUM(H56:M62)</f>
        <v>30</v>
      </c>
      <c r="O56" s="198"/>
      <c r="P56" s="198"/>
    </row>
    <row r="57" spans="1:24" ht="15" customHeight="1" x14ac:dyDescent="0.25">
      <c r="A57" s="342"/>
      <c r="B57" s="194" t="s">
        <v>52</v>
      </c>
      <c r="C57" s="25" t="s">
        <v>60</v>
      </c>
      <c r="D57" s="195">
        <v>2</v>
      </c>
      <c r="E57" s="195">
        <v>6</v>
      </c>
      <c r="F57" s="195">
        <f>(D57+E57)</f>
        <v>8</v>
      </c>
      <c r="G57" s="195">
        <f>D57+E57/2</f>
        <v>5</v>
      </c>
      <c r="H57" s="195">
        <v>10</v>
      </c>
      <c r="I57" s="195"/>
      <c r="J57" s="195"/>
      <c r="K57" s="195"/>
      <c r="L57" s="195"/>
      <c r="M57" s="197"/>
      <c r="N57" s="326"/>
      <c r="O57" s="179"/>
      <c r="P57" s="179"/>
      <c r="X57" s="221"/>
    </row>
    <row r="58" spans="1:24" ht="15" customHeight="1" x14ac:dyDescent="0.2">
      <c r="A58" s="342"/>
      <c r="B58" s="294"/>
      <c r="C58" s="295" t="s">
        <v>1</v>
      </c>
      <c r="D58" s="296"/>
      <c r="E58" s="296"/>
      <c r="F58" s="296"/>
      <c r="G58" s="296"/>
      <c r="H58" s="296"/>
      <c r="I58" s="296"/>
      <c r="J58" s="296"/>
      <c r="K58" s="296"/>
      <c r="L58" s="296"/>
      <c r="M58" s="297">
        <v>5</v>
      </c>
      <c r="N58" s="326"/>
    </row>
    <row r="59" spans="1:24" ht="15.75" customHeight="1" thickBot="1" x14ac:dyDescent="0.25">
      <c r="A59" s="342"/>
      <c r="B59" s="282"/>
      <c r="C59" s="285" t="s">
        <v>1</v>
      </c>
      <c r="D59" s="298"/>
      <c r="E59" s="298"/>
      <c r="F59" s="298"/>
      <c r="G59" s="298"/>
      <c r="H59" s="298"/>
      <c r="I59" s="298"/>
      <c r="J59" s="298"/>
      <c r="K59" s="298"/>
      <c r="L59" s="298"/>
      <c r="M59" s="21">
        <v>5</v>
      </c>
      <c r="N59" s="326"/>
    </row>
    <row r="60" spans="1:24" ht="15" customHeight="1" x14ac:dyDescent="0.2">
      <c r="A60" s="345"/>
      <c r="B60" s="209"/>
      <c r="C60" s="209" t="s">
        <v>2</v>
      </c>
      <c r="D60" s="9"/>
      <c r="E60" s="9"/>
      <c r="F60" s="9"/>
      <c r="G60" s="9"/>
      <c r="H60" s="9"/>
      <c r="I60" s="9"/>
      <c r="J60" s="9"/>
      <c r="K60" s="9"/>
      <c r="L60" s="9">
        <v>5</v>
      </c>
      <c r="M60" s="299"/>
      <c r="N60" s="327"/>
    </row>
    <row r="61" spans="1:24" ht="15" customHeight="1" x14ac:dyDescent="0.2">
      <c r="A61" s="346"/>
      <c r="B61" s="292" t="s">
        <v>196</v>
      </c>
      <c r="C61" s="213" t="s">
        <v>197</v>
      </c>
      <c r="D61" s="300">
        <v>2</v>
      </c>
      <c r="E61" s="300">
        <v>0</v>
      </c>
      <c r="F61" s="300">
        <f t="shared" ref="F61" si="14">(D61+E61)</f>
        <v>2</v>
      </c>
      <c r="G61" s="300">
        <f t="shared" ref="G61" si="15">D61+E61/2</f>
        <v>2</v>
      </c>
      <c r="H61" s="300"/>
      <c r="I61" s="300"/>
      <c r="J61" s="300"/>
      <c r="K61" s="300">
        <v>2</v>
      </c>
      <c r="L61" s="300"/>
      <c r="M61" s="301"/>
      <c r="N61" s="327"/>
    </row>
    <row r="62" spans="1:24" ht="15.75" x14ac:dyDescent="0.25">
      <c r="A62" s="215"/>
      <c r="B62" s="3"/>
      <c r="C62" s="216"/>
      <c r="D62" s="217"/>
      <c r="E62" s="217"/>
      <c r="F62" s="266">
        <f>(SUM(F57:F61))</f>
        <v>10</v>
      </c>
      <c r="G62" s="266">
        <f>SUM(G56:G61)</f>
        <v>7</v>
      </c>
      <c r="H62" s="266"/>
      <c r="I62" s="266"/>
      <c r="J62" s="266"/>
      <c r="K62" s="266"/>
      <c r="L62" s="266"/>
      <c r="M62" s="267"/>
      <c r="N62" s="328"/>
      <c r="Q62" s="221"/>
    </row>
    <row r="63" spans="1:24" ht="15" x14ac:dyDescent="0.2">
      <c r="A63" s="215"/>
      <c r="B63" s="2"/>
      <c r="C63" s="20"/>
      <c r="D63" s="348"/>
      <c r="E63" s="348"/>
      <c r="F63" s="223"/>
      <c r="G63" s="223"/>
      <c r="H63" s="223"/>
      <c r="I63" s="223"/>
      <c r="J63" s="223"/>
      <c r="K63" s="223"/>
      <c r="L63" s="223"/>
      <c r="M63" s="223"/>
      <c r="N63" s="223"/>
    </row>
    <row r="64" spans="1:24" ht="15.75" thickBot="1" x14ac:dyDescent="0.25">
      <c r="A64" s="215"/>
      <c r="B64" s="2"/>
      <c r="C64" s="20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</row>
    <row r="65" spans="1:14" ht="15" x14ac:dyDescent="0.2">
      <c r="A65" s="339">
        <v>8</v>
      </c>
      <c r="B65" s="287" t="s">
        <v>50</v>
      </c>
      <c r="C65" s="30" t="s">
        <v>61</v>
      </c>
      <c r="D65" s="196">
        <v>2</v>
      </c>
      <c r="E65" s="196">
        <v>6</v>
      </c>
      <c r="F65" s="196">
        <f>(D65+E65)</f>
        <v>8</v>
      </c>
      <c r="G65" s="196">
        <f>D65+E65/2</f>
        <v>5</v>
      </c>
      <c r="H65" s="195">
        <v>10</v>
      </c>
      <c r="I65" s="196"/>
      <c r="J65" s="196"/>
      <c r="K65" s="196"/>
      <c r="L65" s="196"/>
      <c r="M65" s="233"/>
      <c r="N65" s="325">
        <f>SUM(H65:M69)</f>
        <v>30</v>
      </c>
    </row>
    <row r="66" spans="1:14" ht="15" x14ac:dyDescent="0.2">
      <c r="A66" s="339"/>
      <c r="B66" s="294"/>
      <c r="C66" s="295" t="s">
        <v>1</v>
      </c>
      <c r="D66" s="302"/>
      <c r="E66" s="302"/>
      <c r="F66" s="302"/>
      <c r="G66" s="302"/>
      <c r="H66" s="302"/>
      <c r="I66" s="302"/>
      <c r="J66" s="302"/>
      <c r="K66" s="302"/>
      <c r="L66" s="302"/>
      <c r="M66" s="297">
        <v>5</v>
      </c>
      <c r="N66" s="326"/>
    </row>
    <row r="67" spans="1:14" ht="15" x14ac:dyDescent="0.2">
      <c r="A67" s="339"/>
      <c r="B67" s="294"/>
      <c r="C67" s="295" t="s">
        <v>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297">
        <v>5</v>
      </c>
      <c r="N67" s="326"/>
    </row>
    <row r="68" spans="1:14" ht="15.75" thickBot="1" x14ac:dyDescent="0.25">
      <c r="A68" s="339"/>
      <c r="B68" s="282"/>
      <c r="C68" s="285" t="s">
        <v>1</v>
      </c>
      <c r="D68" s="34"/>
      <c r="E68" s="34"/>
      <c r="F68" s="34"/>
      <c r="G68" s="34"/>
      <c r="H68" s="34"/>
      <c r="I68" s="34"/>
      <c r="J68" s="34"/>
      <c r="K68" s="34"/>
      <c r="L68" s="34"/>
      <c r="M68" s="21">
        <v>5</v>
      </c>
      <c r="N68" s="326"/>
    </row>
    <row r="69" spans="1:14" ht="15" x14ac:dyDescent="0.2">
      <c r="A69" s="339"/>
      <c r="B69" s="209"/>
      <c r="C69" s="209" t="s">
        <v>2</v>
      </c>
      <c r="D69" s="210"/>
      <c r="E69" s="210"/>
      <c r="F69" s="210"/>
      <c r="G69" s="210"/>
      <c r="H69" s="210"/>
      <c r="I69" s="210"/>
      <c r="J69" s="210"/>
      <c r="K69" s="210"/>
      <c r="L69" s="210">
        <v>5</v>
      </c>
      <c r="M69" s="210"/>
      <c r="N69" s="326"/>
    </row>
    <row r="70" spans="1:14" ht="15" x14ac:dyDescent="0.2">
      <c r="C70" s="216" t="s">
        <v>218</v>
      </c>
      <c r="D70" s="303"/>
      <c r="E70" s="303"/>
      <c r="F70" s="304">
        <f>(SUM(F65:F68))</f>
        <v>8</v>
      </c>
      <c r="G70" s="304">
        <f>SUM(G65:G69)</f>
        <v>5</v>
      </c>
      <c r="H70" s="304"/>
      <c r="I70" s="304"/>
      <c r="J70" s="304"/>
      <c r="K70" s="304"/>
      <c r="L70" s="304"/>
      <c r="M70" s="305"/>
      <c r="N70" s="328">
        <v>30</v>
      </c>
    </row>
    <row r="72" spans="1:14" x14ac:dyDescent="0.2">
      <c r="G72" s="241">
        <f>SUM(G70,G62,G53,G44,G36,G27,G19,G10)</f>
        <v>111</v>
      </c>
    </row>
    <row r="78" spans="1:14" ht="15" x14ac:dyDescent="0.25">
      <c r="A78" s="182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7"/>
    </row>
  </sheetData>
  <mergeCells count="24">
    <mergeCell ref="N65:N70"/>
    <mergeCell ref="A65:A69"/>
    <mergeCell ref="A30:A35"/>
    <mergeCell ref="A39:A43"/>
    <mergeCell ref="A47:A52"/>
    <mergeCell ref="D63:E63"/>
    <mergeCell ref="A22:A26"/>
    <mergeCell ref="A4:A9"/>
    <mergeCell ref="A13:A18"/>
    <mergeCell ref="A1:N1"/>
    <mergeCell ref="A56:A61"/>
    <mergeCell ref="N30:N36"/>
    <mergeCell ref="N39:N44"/>
    <mergeCell ref="N47:N53"/>
    <mergeCell ref="N56:N62"/>
    <mergeCell ref="T1:X1"/>
    <mergeCell ref="Q16:Q17"/>
    <mergeCell ref="N4:N10"/>
    <mergeCell ref="N13:N19"/>
    <mergeCell ref="N22:N27"/>
    <mergeCell ref="R15:S15"/>
    <mergeCell ref="Q14:T14"/>
    <mergeCell ref="Q19:Q22"/>
    <mergeCell ref="Q26:T26"/>
  </mergeCells>
  <pageMargins left="0.35433070866141736" right="0.27559055118110237" top="0.74803149606299213" bottom="0.74803149606299213" header="0.31496062992125984" footer="0.31496062992125984"/>
  <pageSetup paperSize="8" scale="56" orientation="landscape" r:id="rId1"/>
  <colBreaks count="1" manualBreakCount="1">
    <brk id="20" max="7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view="pageBreakPreview" zoomScale="60" zoomScaleNormal="55" workbookViewId="0">
      <selection activeCell="G9" sqref="G9"/>
    </sheetView>
  </sheetViews>
  <sheetFormatPr defaultColWidth="9.140625" defaultRowHeight="14.25" x14ac:dyDescent="0.2"/>
  <cols>
    <col min="1" max="1" width="9.140625" style="13"/>
    <col min="2" max="2" width="11.7109375" style="26" customWidth="1"/>
    <col min="3" max="3" width="59.85546875" style="26" bestFit="1" customWidth="1"/>
    <col min="4" max="4" width="11" style="66" hidden="1" customWidth="1"/>
    <col min="5" max="5" width="9" style="15" customWidth="1"/>
    <col min="6" max="6" width="19" style="26" customWidth="1"/>
    <col min="7" max="7" width="69.5703125" style="26" bestFit="1" customWidth="1"/>
    <col min="8" max="8" width="11" style="26" hidden="1" customWidth="1"/>
    <col min="9" max="9" width="9.5703125" style="22" customWidth="1"/>
    <col min="10" max="10" width="11.7109375" style="22" customWidth="1"/>
    <col min="11" max="11" width="67.85546875" style="22" bestFit="1" customWidth="1"/>
    <col min="12" max="12" width="14.85546875" style="58" hidden="1" customWidth="1"/>
    <col min="13" max="13" width="17.85546875" style="13" customWidth="1"/>
    <col min="14" max="14" width="33.7109375" style="13" customWidth="1"/>
    <col min="15" max="15" width="9.140625" style="13"/>
    <col min="16" max="16" width="34.140625" style="13" customWidth="1"/>
    <col min="17" max="17" width="9.140625" style="13"/>
    <col min="18" max="18" width="31" style="13" customWidth="1"/>
    <col min="19" max="16384" width="9.140625" style="13"/>
  </cols>
  <sheetData>
    <row r="1" spans="2:18" s="10" customFormat="1" ht="78.75" customHeight="1" x14ac:dyDescent="0.25">
      <c r="B1" s="38"/>
      <c r="C1" s="38"/>
      <c r="D1" s="39"/>
      <c r="E1" s="37"/>
      <c r="F1" s="38"/>
      <c r="G1" s="38"/>
      <c r="H1" s="38"/>
      <c r="I1" s="37"/>
      <c r="J1" s="37"/>
      <c r="K1" s="37"/>
      <c r="L1" s="39"/>
    </row>
    <row r="2" spans="2:18" s="10" customFormat="1" ht="78.75" customHeight="1" thickBot="1" x14ac:dyDescent="0.3">
      <c r="B2" s="38"/>
      <c r="C2" s="38"/>
      <c r="D2" s="39"/>
      <c r="E2" s="37"/>
      <c r="F2" s="38"/>
      <c r="G2" s="38"/>
      <c r="H2" s="38"/>
      <c r="I2" s="37"/>
      <c r="J2" s="37"/>
      <c r="K2" s="37"/>
      <c r="L2" s="39"/>
    </row>
    <row r="3" spans="2:18" s="10" customFormat="1" ht="76.5" customHeight="1" thickBot="1" x14ac:dyDescent="0.3">
      <c r="B3" s="395" t="s">
        <v>333</v>
      </c>
      <c r="C3" s="396"/>
      <c r="D3" s="39"/>
      <c r="E3" s="40"/>
      <c r="F3" s="397" t="s">
        <v>326</v>
      </c>
      <c r="G3" s="398"/>
      <c r="H3" s="40"/>
      <c r="I3" s="40"/>
      <c r="J3" s="399" t="s">
        <v>334</v>
      </c>
      <c r="K3" s="400"/>
      <c r="L3" s="41"/>
      <c r="P3" s="11"/>
      <c r="Q3" s="11"/>
      <c r="R3" s="11"/>
    </row>
    <row r="4" spans="2:18" s="11" customFormat="1" ht="13.5" customHeight="1" thickBot="1" x14ac:dyDescent="0.3">
      <c r="B4" s="42"/>
      <c r="C4" s="43"/>
      <c r="D4" s="39"/>
      <c r="E4" s="40"/>
      <c r="F4" s="42"/>
      <c r="G4" s="43"/>
      <c r="H4" s="40"/>
      <c r="I4" s="40"/>
      <c r="J4" s="401"/>
      <c r="K4" s="402"/>
      <c r="L4" s="44"/>
    </row>
    <row r="5" spans="2:18" s="10" customFormat="1" ht="16.5" thickBot="1" x14ac:dyDescent="0.3">
      <c r="B5" s="403" t="s">
        <v>229</v>
      </c>
      <c r="C5" s="404"/>
      <c r="D5" s="39"/>
      <c r="E5" s="40"/>
      <c r="F5" s="386" t="s">
        <v>269</v>
      </c>
      <c r="G5" s="387"/>
      <c r="H5" s="40"/>
      <c r="I5" s="40"/>
      <c r="J5" s="405" t="s">
        <v>335</v>
      </c>
      <c r="K5" s="406"/>
      <c r="L5" s="41"/>
      <c r="P5" s="11"/>
      <c r="Q5" s="11"/>
      <c r="R5" s="11"/>
    </row>
    <row r="6" spans="2:18" ht="15.75" customHeight="1" thickBot="1" x14ac:dyDescent="0.3">
      <c r="B6" s="380" t="s">
        <v>238</v>
      </c>
      <c r="C6" s="381"/>
      <c r="D6" s="39"/>
      <c r="E6" s="37"/>
      <c r="F6" s="393" t="s">
        <v>238</v>
      </c>
      <c r="G6" s="394"/>
      <c r="H6" s="38"/>
      <c r="I6" s="37"/>
      <c r="J6" s="407" t="s">
        <v>238</v>
      </c>
      <c r="K6" s="408"/>
      <c r="L6" s="45"/>
      <c r="P6" s="15"/>
      <c r="Q6" s="14"/>
      <c r="R6" s="5"/>
    </row>
    <row r="7" spans="2:18" x14ac:dyDescent="0.2">
      <c r="B7" s="46" t="s">
        <v>82</v>
      </c>
      <c r="C7" s="47" t="s">
        <v>230</v>
      </c>
      <c r="D7" s="349" t="s">
        <v>83</v>
      </c>
      <c r="E7" s="48"/>
      <c r="F7" s="49" t="s">
        <v>41</v>
      </c>
      <c r="G7" s="50" t="s">
        <v>270</v>
      </c>
      <c r="H7" s="361" t="s">
        <v>226</v>
      </c>
      <c r="I7" s="51"/>
      <c r="J7" s="52" t="s">
        <v>64</v>
      </c>
      <c r="K7" s="53" t="s">
        <v>300</v>
      </c>
      <c r="L7" s="391" t="s">
        <v>84</v>
      </c>
      <c r="P7" s="14"/>
      <c r="Q7" s="14"/>
      <c r="R7" s="14"/>
    </row>
    <row r="8" spans="2:18" ht="15" thickBot="1" x14ac:dyDescent="0.25">
      <c r="B8" s="46" t="s">
        <v>40</v>
      </c>
      <c r="C8" s="50" t="s">
        <v>231</v>
      </c>
      <c r="D8" s="350"/>
      <c r="E8" s="48"/>
      <c r="F8" s="49" t="s">
        <v>44</v>
      </c>
      <c r="G8" s="50" t="s">
        <v>271</v>
      </c>
      <c r="H8" s="362"/>
      <c r="I8" s="51"/>
      <c r="J8" s="54" t="s">
        <v>65</v>
      </c>
      <c r="K8" s="55" t="s">
        <v>301</v>
      </c>
      <c r="L8" s="392"/>
    </row>
    <row r="9" spans="2:18" ht="15" customHeight="1" thickBot="1" x14ac:dyDescent="0.25">
      <c r="B9" s="46" t="s">
        <v>43</v>
      </c>
      <c r="C9" s="50" t="s">
        <v>232</v>
      </c>
      <c r="D9" s="350"/>
      <c r="E9" s="48"/>
      <c r="F9" s="56" t="s">
        <v>46</v>
      </c>
      <c r="G9" s="57" t="s">
        <v>272</v>
      </c>
      <c r="H9" s="362"/>
      <c r="I9" s="51"/>
      <c r="J9" s="393" t="s">
        <v>239</v>
      </c>
      <c r="K9" s="394"/>
    </row>
    <row r="10" spans="2:18" ht="15" customHeight="1" x14ac:dyDescent="0.2">
      <c r="B10" s="46" t="s">
        <v>45</v>
      </c>
      <c r="C10" s="50" t="s">
        <v>233</v>
      </c>
      <c r="D10" s="350"/>
      <c r="E10" s="48"/>
      <c r="F10" s="380" t="s">
        <v>239</v>
      </c>
      <c r="G10" s="381"/>
      <c r="H10" s="362"/>
      <c r="I10" s="51"/>
      <c r="J10" s="59" t="s">
        <v>85</v>
      </c>
      <c r="K10" s="60" t="s">
        <v>302</v>
      </c>
      <c r="M10" s="17"/>
    </row>
    <row r="11" spans="2:18" x14ac:dyDescent="0.2">
      <c r="B11" s="46" t="s">
        <v>47</v>
      </c>
      <c r="C11" s="50" t="s">
        <v>234</v>
      </c>
      <c r="D11" s="350"/>
      <c r="E11" s="48"/>
      <c r="F11" s="61" t="s">
        <v>86</v>
      </c>
      <c r="G11" s="47" t="s">
        <v>273</v>
      </c>
      <c r="H11" s="362"/>
      <c r="I11" s="51"/>
      <c r="J11" s="59" t="s">
        <v>88</v>
      </c>
      <c r="K11" s="60" t="s">
        <v>303</v>
      </c>
    </row>
    <row r="12" spans="2:18" s="17" customFormat="1" ht="15.75" thickBot="1" x14ac:dyDescent="0.3">
      <c r="B12" s="46" t="s">
        <v>49</v>
      </c>
      <c r="C12" s="50" t="s">
        <v>235</v>
      </c>
      <c r="D12" s="350"/>
      <c r="E12" s="48"/>
      <c r="F12" s="61" t="s">
        <v>89</v>
      </c>
      <c r="G12" s="50" t="s">
        <v>274</v>
      </c>
      <c r="H12" s="369"/>
      <c r="I12" s="37"/>
      <c r="J12" s="59" t="s">
        <v>91</v>
      </c>
      <c r="K12" s="60" t="s">
        <v>304</v>
      </c>
      <c r="L12" s="39"/>
    </row>
    <row r="13" spans="2:18" ht="15.75" customHeight="1" x14ac:dyDescent="0.2">
      <c r="B13" s="46" t="s">
        <v>52</v>
      </c>
      <c r="C13" s="50" t="s">
        <v>236</v>
      </c>
      <c r="D13" s="350"/>
      <c r="E13" s="48"/>
      <c r="F13" s="59" t="s">
        <v>92</v>
      </c>
      <c r="G13" s="60" t="s">
        <v>275</v>
      </c>
      <c r="H13" s="115"/>
      <c r="I13" s="51"/>
      <c r="J13" s="59" t="s">
        <v>93</v>
      </c>
      <c r="K13" s="60" t="s">
        <v>305</v>
      </c>
    </row>
    <row r="14" spans="2:18" ht="15" thickBot="1" x14ac:dyDescent="0.25">
      <c r="B14" s="62" t="s">
        <v>50</v>
      </c>
      <c r="C14" s="63" t="s">
        <v>237</v>
      </c>
      <c r="D14" s="351"/>
      <c r="E14" s="48"/>
      <c r="F14" s="64" t="s">
        <v>94</v>
      </c>
      <c r="G14" s="65" t="s">
        <v>276</v>
      </c>
      <c r="H14" s="115"/>
      <c r="I14" s="51"/>
      <c r="J14" s="59" t="s">
        <v>95</v>
      </c>
      <c r="K14" s="60" t="s">
        <v>306</v>
      </c>
      <c r="M14" s="17"/>
    </row>
    <row r="15" spans="2:18" ht="15.75" customHeight="1" thickBot="1" x14ac:dyDescent="0.3">
      <c r="B15" s="380" t="s">
        <v>239</v>
      </c>
      <c r="C15" s="381"/>
      <c r="D15" s="39"/>
      <c r="E15" s="37"/>
      <c r="F15" s="380" t="s">
        <v>250</v>
      </c>
      <c r="G15" s="381"/>
      <c r="H15" s="115"/>
      <c r="I15" s="51"/>
      <c r="J15" s="59" t="s">
        <v>96</v>
      </c>
      <c r="K15" s="60" t="s">
        <v>307</v>
      </c>
      <c r="L15" s="66"/>
    </row>
    <row r="16" spans="2:18" ht="15" customHeight="1" thickBot="1" x14ac:dyDescent="0.25">
      <c r="B16" s="52" t="s">
        <v>97</v>
      </c>
      <c r="C16" s="67" t="s">
        <v>240</v>
      </c>
      <c r="D16" s="358" t="s">
        <v>83</v>
      </c>
      <c r="E16" s="68"/>
      <c r="F16" s="69" t="s">
        <v>207</v>
      </c>
      <c r="G16" s="70" t="s">
        <v>277</v>
      </c>
      <c r="H16" s="115"/>
      <c r="I16" s="51"/>
      <c r="J16" s="64" t="s">
        <v>100</v>
      </c>
      <c r="K16" s="65" t="s">
        <v>308</v>
      </c>
      <c r="L16" s="66"/>
      <c r="M16" s="17"/>
    </row>
    <row r="17" spans="2:13" ht="15.75" customHeight="1" thickBot="1" x14ac:dyDescent="0.25">
      <c r="B17" s="46" t="s">
        <v>101</v>
      </c>
      <c r="C17" s="47" t="s">
        <v>241</v>
      </c>
      <c r="D17" s="359"/>
      <c r="E17" s="71"/>
      <c r="F17" s="370"/>
      <c r="G17" s="371"/>
      <c r="H17" s="115"/>
      <c r="I17" s="51"/>
      <c r="L17" s="66"/>
      <c r="M17" s="17"/>
    </row>
    <row r="18" spans="2:13" ht="16.5" thickBot="1" x14ac:dyDescent="0.25">
      <c r="B18" s="62" t="s">
        <v>103</v>
      </c>
      <c r="C18" s="72" t="s">
        <v>242</v>
      </c>
      <c r="D18" s="359"/>
      <c r="E18" s="71"/>
      <c r="F18" s="386" t="s">
        <v>332</v>
      </c>
      <c r="G18" s="387"/>
      <c r="H18" s="40"/>
      <c r="I18" s="51"/>
      <c r="J18" s="388"/>
      <c r="K18" s="388"/>
      <c r="L18" s="73"/>
    </row>
    <row r="19" spans="2:13" ht="15" customHeight="1" thickBot="1" x14ac:dyDescent="0.25">
      <c r="B19" s="46" t="s">
        <v>105</v>
      </c>
      <c r="C19" s="47" t="s">
        <v>243</v>
      </c>
      <c r="D19" s="359"/>
      <c r="E19" s="71"/>
      <c r="F19" s="74" t="s">
        <v>238</v>
      </c>
      <c r="G19" s="75"/>
      <c r="H19" s="38"/>
      <c r="I19" s="51"/>
      <c r="J19" s="389" t="s">
        <v>327</v>
      </c>
      <c r="K19" s="390"/>
      <c r="L19" s="66"/>
    </row>
    <row r="20" spans="2:13" ht="15" customHeight="1" thickBot="1" x14ac:dyDescent="0.3">
      <c r="B20" s="46" t="s">
        <v>107</v>
      </c>
      <c r="C20" s="47" t="s">
        <v>244</v>
      </c>
      <c r="D20" s="359"/>
      <c r="E20" s="71"/>
      <c r="F20" s="49" t="s">
        <v>39</v>
      </c>
      <c r="G20" s="321" t="s">
        <v>278</v>
      </c>
      <c r="H20" s="361" t="s">
        <v>225</v>
      </c>
      <c r="I20" s="51"/>
      <c r="J20" s="76" t="s">
        <v>238</v>
      </c>
      <c r="K20" s="77"/>
      <c r="L20" s="66"/>
    </row>
    <row r="21" spans="2:13" s="17" customFormat="1" ht="15.75" customHeight="1" thickBot="1" x14ac:dyDescent="0.25">
      <c r="B21" s="52" t="s">
        <v>109</v>
      </c>
      <c r="C21" s="67" t="s">
        <v>245</v>
      </c>
      <c r="D21" s="359"/>
      <c r="E21" s="71"/>
      <c r="F21" s="78" t="s">
        <v>253</v>
      </c>
      <c r="G21" s="79"/>
      <c r="H21" s="362"/>
      <c r="I21" s="80"/>
      <c r="J21" s="54" t="s">
        <v>66</v>
      </c>
      <c r="K21" s="81" t="s">
        <v>309</v>
      </c>
      <c r="L21" s="349" t="s">
        <v>223</v>
      </c>
    </row>
    <row r="22" spans="2:13" s="17" customFormat="1" ht="15" x14ac:dyDescent="0.25">
      <c r="B22" s="52" t="s">
        <v>111</v>
      </c>
      <c r="C22" s="67" t="s">
        <v>246</v>
      </c>
      <c r="D22" s="359"/>
      <c r="E22" s="71"/>
      <c r="F22" s="61" t="s">
        <v>112</v>
      </c>
      <c r="G22" s="47" t="s">
        <v>279</v>
      </c>
      <c r="H22" s="362"/>
      <c r="I22" s="22"/>
      <c r="J22" s="378" t="s">
        <v>239</v>
      </c>
      <c r="K22" s="379"/>
      <c r="L22" s="350"/>
    </row>
    <row r="23" spans="2:13" s="17" customFormat="1" ht="15" customHeight="1" x14ac:dyDescent="0.2">
      <c r="B23" s="46" t="s">
        <v>114</v>
      </c>
      <c r="C23" s="50" t="s">
        <v>247</v>
      </c>
      <c r="D23" s="359"/>
      <c r="E23" s="71"/>
      <c r="F23" s="61" t="s">
        <v>115</v>
      </c>
      <c r="G23" s="47" t="s">
        <v>280</v>
      </c>
      <c r="H23" s="362"/>
      <c r="I23" s="22"/>
      <c r="J23" s="52" t="s">
        <v>121</v>
      </c>
      <c r="K23" s="47" t="s">
        <v>310</v>
      </c>
      <c r="L23" s="350"/>
    </row>
    <row r="24" spans="2:13" s="17" customFormat="1" ht="15" customHeight="1" x14ac:dyDescent="0.2">
      <c r="B24" s="83" t="s">
        <v>117</v>
      </c>
      <c r="C24" s="84" t="s">
        <v>248</v>
      </c>
      <c r="D24" s="359"/>
      <c r="E24" s="71"/>
      <c r="F24" s="61" t="s">
        <v>119</v>
      </c>
      <c r="G24" s="47" t="s">
        <v>281</v>
      </c>
      <c r="H24" s="362"/>
      <c r="I24" s="22"/>
      <c r="J24" s="52" t="s">
        <v>210</v>
      </c>
      <c r="K24" s="47" t="s">
        <v>311</v>
      </c>
      <c r="L24" s="350"/>
    </row>
    <row r="25" spans="2:13" s="17" customFormat="1" ht="16.5" thickBot="1" x14ac:dyDescent="0.25">
      <c r="B25" s="85" t="s">
        <v>123</v>
      </c>
      <c r="C25" s="86" t="s">
        <v>249</v>
      </c>
      <c r="D25" s="359"/>
      <c r="E25" s="71"/>
      <c r="F25" s="87" t="s">
        <v>125</v>
      </c>
      <c r="G25" s="63" t="s">
        <v>282</v>
      </c>
      <c r="H25" s="369"/>
      <c r="I25" s="40"/>
      <c r="J25" s="52" t="s">
        <v>126</v>
      </c>
      <c r="K25" s="47" t="s">
        <v>312</v>
      </c>
      <c r="L25" s="351"/>
    </row>
    <row r="26" spans="2:13" ht="15" x14ac:dyDescent="0.25">
      <c r="B26" s="380" t="s">
        <v>250</v>
      </c>
      <c r="C26" s="381"/>
      <c r="D26" s="359"/>
      <c r="F26" s="88" t="s">
        <v>127</v>
      </c>
      <c r="G26" s="89" t="s">
        <v>283</v>
      </c>
      <c r="H26" s="315"/>
      <c r="I26" s="37"/>
      <c r="J26" s="59" t="s">
        <v>128</v>
      </c>
      <c r="K26" s="60" t="s">
        <v>313</v>
      </c>
    </row>
    <row r="27" spans="2:13" ht="15.75" customHeight="1" thickBot="1" x14ac:dyDescent="0.25">
      <c r="B27" s="90" t="s">
        <v>208</v>
      </c>
      <c r="C27" s="91" t="s">
        <v>251</v>
      </c>
      <c r="D27" s="360"/>
      <c r="F27" s="59" t="s">
        <v>129</v>
      </c>
      <c r="G27" s="89" t="s">
        <v>284</v>
      </c>
      <c r="H27" s="115"/>
      <c r="I27" s="92"/>
      <c r="J27" s="59" t="s">
        <v>130</v>
      </c>
      <c r="K27" s="60" t="s">
        <v>314</v>
      </c>
    </row>
    <row r="28" spans="2:13" ht="16.5" thickBot="1" x14ac:dyDescent="0.25">
      <c r="B28" s="370"/>
      <c r="C28" s="371"/>
      <c r="E28" s="40"/>
      <c r="F28" s="59" t="s">
        <v>131</v>
      </c>
      <c r="G28" s="60" t="s">
        <v>285</v>
      </c>
      <c r="H28" s="115"/>
      <c r="I28" s="92"/>
      <c r="J28" s="64" t="s">
        <v>132</v>
      </c>
      <c r="K28" s="65" t="s">
        <v>315</v>
      </c>
      <c r="L28" s="73"/>
    </row>
    <row r="29" spans="2:13" ht="16.5" thickBot="1" x14ac:dyDescent="0.25">
      <c r="B29" s="382" t="s">
        <v>325</v>
      </c>
      <c r="C29" s="383"/>
      <c r="D29" s="39"/>
      <c r="E29" s="40"/>
      <c r="F29" s="59" t="s">
        <v>133</v>
      </c>
      <c r="G29" s="60" t="s">
        <v>336</v>
      </c>
      <c r="H29" s="115"/>
      <c r="I29" s="92"/>
      <c r="J29" s="93"/>
      <c r="K29" s="94"/>
      <c r="L29" s="73"/>
    </row>
    <row r="30" spans="2:13" ht="16.5" thickBot="1" x14ac:dyDescent="0.3">
      <c r="B30" s="74" t="s">
        <v>238</v>
      </c>
      <c r="C30" s="75"/>
      <c r="D30" s="39"/>
      <c r="E30" s="37"/>
      <c r="F30" s="59" t="s">
        <v>134</v>
      </c>
      <c r="G30" s="60" t="s">
        <v>286</v>
      </c>
      <c r="H30" s="115"/>
      <c r="J30" s="384" t="s">
        <v>329</v>
      </c>
      <c r="K30" s="385"/>
      <c r="L30" s="73"/>
    </row>
    <row r="31" spans="2:13" ht="15" x14ac:dyDescent="0.25">
      <c r="B31" s="52" t="s">
        <v>74</v>
      </c>
      <c r="C31" s="95" t="s">
        <v>252</v>
      </c>
      <c r="D31" s="358" t="s">
        <v>135</v>
      </c>
      <c r="E31" s="66"/>
      <c r="F31" s="59" t="s">
        <v>136</v>
      </c>
      <c r="G31" s="60" t="s">
        <v>287</v>
      </c>
      <c r="H31" s="115"/>
      <c r="J31" s="96" t="s">
        <v>238</v>
      </c>
      <c r="K31" s="97"/>
      <c r="L31" s="361" t="s">
        <v>224</v>
      </c>
    </row>
    <row r="32" spans="2:13" ht="15.75" x14ac:dyDescent="0.2">
      <c r="B32" s="78" t="s">
        <v>253</v>
      </c>
      <c r="C32" s="79"/>
      <c r="D32" s="359"/>
      <c r="E32" s="66"/>
      <c r="F32" s="88" t="s">
        <v>137</v>
      </c>
      <c r="G32" s="89" t="s">
        <v>288</v>
      </c>
      <c r="H32" s="315"/>
      <c r="I32" s="40"/>
      <c r="J32" s="46" t="s">
        <v>221</v>
      </c>
      <c r="K32" s="98" t="s">
        <v>316</v>
      </c>
      <c r="L32" s="362"/>
    </row>
    <row r="33" spans="2:13" ht="15.75" thickBot="1" x14ac:dyDescent="0.3">
      <c r="B33" s="99" t="s">
        <v>138</v>
      </c>
      <c r="C33" s="57" t="s">
        <v>254</v>
      </c>
      <c r="D33" s="360"/>
      <c r="E33" s="66"/>
      <c r="F33" s="59" t="s">
        <v>140</v>
      </c>
      <c r="G33" s="60" t="s">
        <v>289</v>
      </c>
      <c r="H33" s="115"/>
      <c r="I33" s="37"/>
      <c r="J33" s="52" t="s">
        <v>79</v>
      </c>
      <c r="K33" s="53" t="s">
        <v>317</v>
      </c>
      <c r="L33" s="362"/>
    </row>
    <row r="34" spans="2:13" ht="15" customHeight="1" thickBot="1" x14ac:dyDescent="0.25">
      <c r="E34" s="66"/>
      <c r="F34" s="59" t="s">
        <v>141</v>
      </c>
      <c r="G34" s="60" t="s">
        <v>290</v>
      </c>
      <c r="H34" s="115"/>
      <c r="I34" s="92"/>
      <c r="J34" s="62" t="s">
        <v>222</v>
      </c>
      <c r="K34" s="100" t="s">
        <v>318</v>
      </c>
      <c r="L34" s="362"/>
    </row>
    <row r="35" spans="2:13" ht="15" customHeight="1" x14ac:dyDescent="0.25">
      <c r="B35" s="365" t="s">
        <v>330</v>
      </c>
      <c r="C35" s="366"/>
      <c r="D35" s="103"/>
      <c r="E35" s="101"/>
      <c r="F35" s="59" t="s">
        <v>142</v>
      </c>
      <c r="G35" s="60" t="s">
        <v>291</v>
      </c>
      <c r="H35" s="115"/>
      <c r="I35" s="102"/>
      <c r="J35" s="74" t="s">
        <v>239</v>
      </c>
      <c r="K35" s="77"/>
      <c r="L35" s="363"/>
    </row>
    <row r="36" spans="2:13" ht="15" customHeight="1" thickBot="1" x14ac:dyDescent="0.3">
      <c r="B36" s="367" t="s">
        <v>238</v>
      </c>
      <c r="C36" s="368"/>
      <c r="D36" s="103"/>
      <c r="E36" s="101"/>
      <c r="F36" s="64" t="s">
        <v>143</v>
      </c>
      <c r="G36" s="65" t="s">
        <v>292</v>
      </c>
      <c r="H36" s="115"/>
      <c r="I36" s="102"/>
      <c r="J36" s="46" t="s">
        <v>144</v>
      </c>
      <c r="K36" s="98" t="s">
        <v>319</v>
      </c>
      <c r="L36" s="364"/>
    </row>
    <row r="37" spans="2:13" ht="15" customHeight="1" thickBot="1" x14ac:dyDescent="0.25">
      <c r="B37" s="52" t="s">
        <v>62</v>
      </c>
      <c r="C37" s="67" t="s">
        <v>255</v>
      </c>
      <c r="D37" s="349" t="s">
        <v>228</v>
      </c>
      <c r="F37" s="370"/>
      <c r="G37" s="371"/>
      <c r="H37" s="12"/>
      <c r="I37" s="104"/>
      <c r="J37" s="59" t="s">
        <v>146</v>
      </c>
      <c r="K37" s="60" t="s">
        <v>320</v>
      </c>
      <c r="M37" s="17"/>
    </row>
    <row r="38" spans="2:13" ht="16.5" thickBot="1" x14ac:dyDescent="0.25">
      <c r="B38" s="52" t="s">
        <v>63</v>
      </c>
      <c r="C38" s="67" t="s">
        <v>256</v>
      </c>
      <c r="D38" s="362"/>
      <c r="E38" s="13"/>
      <c r="F38" s="372" t="s">
        <v>331</v>
      </c>
      <c r="G38" s="373"/>
      <c r="H38" s="40"/>
      <c r="J38" s="59" t="s">
        <v>147</v>
      </c>
      <c r="K38" s="60" t="s">
        <v>321</v>
      </c>
    </row>
    <row r="39" spans="2:13" ht="14.25" customHeight="1" thickBot="1" x14ac:dyDescent="0.25">
      <c r="B39" s="46" t="s">
        <v>220</v>
      </c>
      <c r="C39" s="50" t="s">
        <v>257</v>
      </c>
      <c r="D39" s="362"/>
      <c r="E39" s="13"/>
      <c r="F39" s="374" t="s">
        <v>239</v>
      </c>
      <c r="G39" s="375"/>
      <c r="H39" s="38"/>
      <c r="J39" s="59" t="s">
        <v>148</v>
      </c>
      <c r="K39" s="60" t="s">
        <v>322</v>
      </c>
    </row>
    <row r="40" spans="2:13" ht="14.25" customHeight="1" thickBot="1" x14ac:dyDescent="0.25">
      <c r="B40" s="52" t="s">
        <v>219</v>
      </c>
      <c r="C40" s="67" t="s">
        <v>258</v>
      </c>
      <c r="D40" s="362"/>
      <c r="E40" s="13"/>
      <c r="F40" s="46" t="s">
        <v>149</v>
      </c>
      <c r="G40" s="47" t="s">
        <v>293</v>
      </c>
      <c r="H40" s="349" t="s">
        <v>99</v>
      </c>
      <c r="J40" s="59" t="s">
        <v>151</v>
      </c>
      <c r="K40" s="60" t="s">
        <v>323</v>
      </c>
    </row>
    <row r="41" spans="2:13" ht="14.25" customHeight="1" thickBot="1" x14ac:dyDescent="0.25">
      <c r="B41" s="380" t="s">
        <v>239</v>
      </c>
      <c r="C41" s="381"/>
      <c r="D41" s="362"/>
      <c r="E41" s="13"/>
      <c r="F41" s="46" t="s">
        <v>152</v>
      </c>
      <c r="G41" s="47" t="s">
        <v>294</v>
      </c>
      <c r="H41" s="350"/>
      <c r="J41" s="64" t="s">
        <v>154</v>
      </c>
      <c r="K41" s="65" t="s">
        <v>324</v>
      </c>
    </row>
    <row r="42" spans="2:13" ht="15" thickBot="1" x14ac:dyDescent="0.25">
      <c r="B42" s="52" t="s">
        <v>155</v>
      </c>
      <c r="C42" s="67" t="s">
        <v>259</v>
      </c>
      <c r="D42" s="362"/>
      <c r="E42" s="13"/>
      <c r="F42" s="99" t="s">
        <v>156</v>
      </c>
      <c r="G42" s="57" t="s">
        <v>295</v>
      </c>
      <c r="H42" s="351"/>
      <c r="I42" s="13"/>
    </row>
    <row r="43" spans="2:13" ht="15" customHeight="1" thickBot="1" x14ac:dyDescent="0.25">
      <c r="B43" s="82" t="s">
        <v>158</v>
      </c>
      <c r="C43" s="105" t="s">
        <v>260</v>
      </c>
      <c r="D43" s="362"/>
      <c r="E43" s="13"/>
      <c r="F43" s="370"/>
      <c r="G43" s="371"/>
      <c r="H43" s="12"/>
      <c r="I43" s="13"/>
    </row>
    <row r="44" spans="2:13" ht="15.75" customHeight="1" thickBot="1" x14ac:dyDescent="0.25">
      <c r="B44" s="52" t="s">
        <v>159</v>
      </c>
      <c r="C44" s="67" t="s">
        <v>261</v>
      </c>
      <c r="D44" s="362"/>
      <c r="E44" s="13"/>
      <c r="F44" s="376" t="s">
        <v>328</v>
      </c>
      <c r="G44" s="377"/>
      <c r="H44" s="104"/>
      <c r="I44" s="13"/>
    </row>
    <row r="45" spans="2:13" ht="15" customHeight="1" thickBot="1" x14ac:dyDescent="0.25">
      <c r="B45" s="52" t="s">
        <v>161</v>
      </c>
      <c r="C45" s="67" t="s">
        <v>262</v>
      </c>
      <c r="D45" s="369"/>
      <c r="E45" s="13"/>
      <c r="F45" s="106" t="s">
        <v>239</v>
      </c>
      <c r="G45" s="107"/>
      <c r="H45" s="38"/>
      <c r="I45" s="13"/>
    </row>
    <row r="46" spans="2:13" ht="15" customHeight="1" x14ac:dyDescent="0.2">
      <c r="B46" s="88" t="s">
        <v>163</v>
      </c>
      <c r="C46" s="89" t="s">
        <v>263</v>
      </c>
      <c r="D46" s="108"/>
      <c r="E46" s="13"/>
      <c r="F46" s="46" t="s">
        <v>164</v>
      </c>
      <c r="G46" s="47" t="s">
        <v>296</v>
      </c>
      <c r="H46" s="349" t="s">
        <v>166</v>
      </c>
      <c r="I46" s="13"/>
    </row>
    <row r="47" spans="2:13" x14ac:dyDescent="0.2">
      <c r="B47" s="88" t="s">
        <v>227</v>
      </c>
      <c r="C47" s="89" t="s">
        <v>264</v>
      </c>
      <c r="D47" s="108"/>
      <c r="E47" s="13"/>
      <c r="F47" s="62" t="s">
        <v>167</v>
      </c>
      <c r="G47" s="63" t="s">
        <v>297</v>
      </c>
      <c r="H47" s="350"/>
      <c r="I47" s="13"/>
    </row>
    <row r="48" spans="2:13" ht="15" thickBot="1" x14ac:dyDescent="0.25">
      <c r="B48" s="88" t="s">
        <v>169</v>
      </c>
      <c r="C48" s="89" t="s">
        <v>265</v>
      </c>
      <c r="D48" s="108"/>
      <c r="E48" s="13"/>
      <c r="F48" s="46" t="s">
        <v>170</v>
      </c>
      <c r="G48" s="47" t="s">
        <v>298</v>
      </c>
      <c r="H48" s="351"/>
      <c r="I48" s="13"/>
    </row>
    <row r="49" spans="1:14" ht="15" customHeight="1" x14ac:dyDescent="0.2">
      <c r="B49" s="109" t="s">
        <v>172</v>
      </c>
      <c r="C49" s="110" t="s">
        <v>266</v>
      </c>
      <c r="D49" s="108"/>
      <c r="E49" s="13"/>
      <c r="F49" s="59" t="s">
        <v>173</v>
      </c>
      <c r="G49" s="60" t="s">
        <v>174</v>
      </c>
      <c r="H49" s="115"/>
      <c r="I49" s="13"/>
    </row>
    <row r="50" spans="1:14" ht="15" customHeight="1" thickBot="1" x14ac:dyDescent="0.25">
      <c r="B50" s="88" t="s">
        <v>175</v>
      </c>
      <c r="C50" s="60" t="s">
        <v>267</v>
      </c>
      <c r="D50" s="108"/>
      <c r="E50" s="13"/>
      <c r="F50" s="64" t="s">
        <v>176</v>
      </c>
      <c r="G50" s="65" t="s">
        <v>299</v>
      </c>
      <c r="H50" s="115"/>
      <c r="I50" s="111"/>
    </row>
    <row r="51" spans="1:14" ht="15" customHeight="1" thickBot="1" x14ac:dyDescent="0.25">
      <c r="B51" s="112" t="s">
        <v>177</v>
      </c>
      <c r="C51" s="113" t="s">
        <v>268</v>
      </c>
      <c r="D51" s="108"/>
      <c r="E51" s="13"/>
      <c r="H51" s="38"/>
      <c r="I51" s="13"/>
    </row>
    <row r="52" spans="1:14" ht="15" customHeight="1" x14ac:dyDescent="0.2">
      <c r="B52" s="13"/>
      <c r="C52" s="13"/>
      <c r="D52" s="114"/>
      <c r="E52" s="13"/>
      <c r="H52" s="115"/>
      <c r="I52" s="13"/>
    </row>
    <row r="53" spans="1:14" s="17" customFormat="1" ht="15" customHeight="1" x14ac:dyDescent="0.2">
      <c r="D53" s="116"/>
      <c r="L53" s="58"/>
    </row>
    <row r="54" spans="1:14" ht="15.75" customHeight="1" thickBot="1" x14ac:dyDescent="0.25">
      <c r="B54" s="13"/>
      <c r="C54" s="13"/>
      <c r="D54" s="114"/>
      <c r="E54" s="13"/>
      <c r="F54" s="13"/>
      <c r="G54" s="13"/>
      <c r="H54" s="13"/>
      <c r="I54" s="13"/>
      <c r="J54" s="13"/>
      <c r="K54" s="13"/>
      <c r="M54" s="17"/>
      <c r="N54" s="17"/>
    </row>
    <row r="55" spans="1:14" ht="15" customHeight="1" thickBot="1" x14ac:dyDescent="0.25">
      <c r="A55" s="352" t="s">
        <v>178</v>
      </c>
      <c r="B55" s="353"/>
      <c r="C55" s="353"/>
      <c r="D55" s="353"/>
      <c r="E55" s="353"/>
      <c r="F55" s="353"/>
      <c r="G55" s="353"/>
      <c r="H55" s="353"/>
      <c r="I55" s="353"/>
      <c r="J55" s="353"/>
      <c r="K55" s="354"/>
      <c r="M55" s="17"/>
      <c r="N55" s="17"/>
    </row>
    <row r="56" spans="1:14" ht="15" customHeight="1" x14ac:dyDescent="0.2">
      <c r="A56" s="117"/>
      <c r="B56" s="118" t="s">
        <v>97</v>
      </c>
      <c r="C56" s="118" t="s">
        <v>98</v>
      </c>
      <c r="D56" s="119"/>
      <c r="E56" s="120"/>
      <c r="F56" s="320" t="s">
        <v>86</v>
      </c>
      <c r="G56" s="320" t="s">
        <v>87</v>
      </c>
      <c r="H56" s="320"/>
      <c r="I56" s="120"/>
      <c r="J56" s="123" t="s">
        <v>161</v>
      </c>
      <c r="K56" s="124" t="s">
        <v>162</v>
      </c>
      <c r="M56" s="17"/>
      <c r="N56" s="17"/>
    </row>
    <row r="57" spans="1:14" ht="15" customHeight="1" x14ac:dyDescent="0.2">
      <c r="A57" s="125"/>
      <c r="B57" s="126" t="s">
        <v>155</v>
      </c>
      <c r="C57" s="127" t="s">
        <v>180</v>
      </c>
      <c r="D57" s="128"/>
      <c r="E57" s="129"/>
      <c r="F57" s="126" t="s">
        <v>159</v>
      </c>
      <c r="G57" s="126" t="s">
        <v>160</v>
      </c>
      <c r="H57" s="126"/>
      <c r="I57" s="129"/>
      <c r="J57" s="131" t="s">
        <v>138</v>
      </c>
      <c r="K57" s="132" t="s">
        <v>139</v>
      </c>
      <c r="M57" s="17"/>
      <c r="N57" s="17"/>
    </row>
    <row r="58" spans="1:14" s="10" customFormat="1" ht="15" x14ac:dyDescent="0.25">
      <c r="A58" s="125"/>
      <c r="B58" s="133" t="s">
        <v>149</v>
      </c>
      <c r="C58" s="133" t="s">
        <v>150</v>
      </c>
      <c r="D58" s="134"/>
      <c r="E58" s="5"/>
      <c r="F58" s="136" t="s">
        <v>164</v>
      </c>
      <c r="G58" s="137" t="s">
        <v>165</v>
      </c>
      <c r="H58" s="137"/>
      <c r="I58" s="129"/>
      <c r="J58" s="130" t="s">
        <v>112</v>
      </c>
      <c r="K58" s="135" t="s">
        <v>113</v>
      </c>
      <c r="L58" s="44"/>
    </row>
    <row r="59" spans="1:14" ht="15.75" customHeight="1" x14ac:dyDescent="0.2">
      <c r="A59" s="125"/>
      <c r="B59" s="133" t="s">
        <v>152</v>
      </c>
      <c r="C59" s="133" t="s">
        <v>153</v>
      </c>
      <c r="D59" s="134"/>
      <c r="E59" s="5"/>
      <c r="F59" s="138" t="s">
        <v>101</v>
      </c>
      <c r="G59" s="138" t="s">
        <v>102</v>
      </c>
      <c r="H59" s="138"/>
      <c r="I59" s="129"/>
      <c r="J59" s="138" t="s">
        <v>107</v>
      </c>
      <c r="K59" s="139" t="s">
        <v>108</v>
      </c>
      <c r="M59" s="17"/>
      <c r="N59" s="17"/>
    </row>
    <row r="60" spans="1:14" ht="15" customHeight="1" x14ac:dyDescent="0.2">
      <c r="A60" s="125"/>
      <c r="B60" s="126" t="s">
        <v>158</v>
      </c>
      <c r="C60" s="127" t="s">
        <v>181</v>
      </c>
      <c r="D60" s="128"/>
      <c r="E60" s="5"/>
      <c r="F60" s="133" t="s">
        <v>156</v>
      </c>
      <c r="G60" s="133" t="s">
        <v>157</v>
      </c>
      <c r="H60" s="133"/>
      <c r="J60" s="136" t="s">
        <v>167</v>
      </c>
      <c r="K60" s="140" t="s">
        <v>168</v>
      </c>
      <c r="M60" s="17"/>
      <c r="N60" s="17"/>
    </row>
    <row r="61" spans="1:14" ht="15" x14ac:dyDescent="0.2">
      <c r="A61" s="125"/>
      <c r="B61" s="129"/>
      <c r="C61" s="129"/>
      <c r="D61" s="141"/>
      <c r="E61" s="5"/>
      <c r="F61" s="138" t="s">
        <v>103</v>
      </c>
      <c r="G61" s="138" t="s">
        <v>104</v>
      </c>
      <c r="H61" s="138"/>
      <c r="J61" s="130" t="s">
        <v>115</v>
      </c>
      <c r="K61" s="135" t="s">
        <v>116</v>
      </c>
    </row>
    <row r="62" spans="1:14" ht="14.25" customHeight="1" x14ac:dyDescent="0.2">
      <c r="A62" s="125"/>
      <c r="B62" s="129"/>
      <c r="C62" s="129"/>
      <c r="D62" s="141"/>
      <c r="F62" s="138" t="s">
        <v>105</v>
      </c>
      <c r="G62" s="138" t="s">
        <v>106</v>
      </c>
      <c r="H62" s="138"/>
      <c r="J62" s="142" t="s">
        <v>121</v>
      </c>
      <c r="K62" s="143" t="s">
        <v>122</v>
      </c>
    </row>
    <row r="63" spans="1:14" ht="14.25" customHeight="1" x14ac:dyDescent="0.2">
      <c r="A63" s="125"/>
      <c r="B63" s="129"/>
      <c r="C63" s="129"/>
      <c r="D63" s="141"/>
      <c r="F63" s="129"/>
      <c r="G63" s="129"/>
      <c r="H63" s="129"/>
      <c r="J63" s="310" t="s">
        <v>211</v>
      </c>
      <c r="K63" s="311" t="s">
        <v>179</v>
      </c>
      <c r="L63" s="309"/>
    </row>
    <row r="64" spans="1:14" ht="15" customHeight="1" x14ac:dyDescent="0.2">
      <c r="A64" s="125"/>
      <c r="B64" s="129"/>
      <c r="C64" s="129"/>
      <c r="D64" s="141"/>
      <c r="F64" s="129"/>
      <c r="G64" s="129"/>
      <c r="H64" s="129"/>
      <c r="J64" s="136" t="s">
        <v>170</v>
      </c>
      <c r="K64" s="144" t="s">
        <v>171</v>
      </c>
    </row>
    <row r="65" spans="1:11" x14ac:dyDescent="0.2">
      <c r="A65" s="125"/>
      <c r="F65" s="129"/>
      <c r="G65" s="129"/>
      <c r="H65" s="129"/>
      <c r="J65" s="138" t="s">
        <v>109</v>
      </c>
      <c r="K65" s="139" t="s">
        <v>110</v>
      </c>
    </row>
    <row r="66" spans="1:11" ht="15" customHeight="1" x14ac:dyDescent="0.2">
      <c r="A66" s="125"/>
      <c r="F66" s="129"/>
      <c r="G66" s="129"/>
      <c r="H66" s="129"/>
      <c r="J66" s="138" t="s">
        <v>119</v>
      </c>
      <c r="K66" s="139" t="s">
        <v>120</v>
      </c>
    </row>
    <row r="67" spans="1:11" ht="15" customHeight="1" x14ac:dyDescent="0.2">
      <c r="A67" s="125"/>
      <c r="J67" s="142" t="s">
        <v>126</v>
      </c>
      <c r="K67" s="143" t="s">
        <v>182</v>
      </c>
    </row>
    <row r="68" spans="1:11" ht="15" customHeight="1" x14ac:dyDescent="0.2">
      <c r="A68" s="125"/>
      <c r="J68" s="138" t="s">
        <v>111</v>
      </c>
      <c r="K68" s="139" t="s">
        <v>214</v>
      </c>
    </row>
    <row r="69" spans="1:11" ht="15" customHeight="1" x14ac:dyDescent="0.2">
      <c r="A69" s="125"/>
      <c r="J69" s="145" t="s">
        <v>144</v>
      </c>
      <c r="K69" s="146" t="s">
        <v>145</v>
      </c>
    </row>
    <row r="70" spans="1:11" ht="15" customHeight="1" x14ac:dyDescent="0.2">
      <c r="A70" s="125"/>
      <c r="J70" s="138" t="s">
        <v>114</v>
      </c>
      <c r="K70" s="139" t="s">
        <v>213</v>
      </c>
    </row>
    <row r="71" spans="1:11" ht="15" customHeight="1" x14ac:dyDescent="0.2">
      <c r="A71" s="125"/>
      <c r="J71" s="138" t="s">
        <v>117</v>
      </c>
      <c r="K71" s="139" t="s">
        <v>118</v>
      </c>
    </row>
    <row r="72" spans="1:11" ht="15.75" customHeight="1" x14ac:dyDescent="0.2">
      <c r="A72" s="125"/>
      <c r="B72" s="129"/>
      <c r="C72" s="129"/>
      <c r="D72" s="129"/>
      <c r="E72" s="129"/>
      <c r="F72" s="129"/>
      <c r="G72" s="129"/>
      <c r="H72" s="129"/>
      <c r="I72" s="129"/>
      <c r="J72" s="130" t="s">
        <v>89</v>
      </c>
      <c r="K72" s="135" t="s">
        <v>90</v>
      </c>
    </row>
    <row r="73" spans="1:11" x14ac:dyDescent="0.2">
      <c r="A73" s="125"/>
      <c r="B73" s="129"/>
      <c r="C73" s="129"/>
      <c r="D73" s="129"/>
      <c r="E73" s="129"/>
      <c r="F73" s="129"/>
      <c r="G73" s="129"/>
      <c r="H73" s="129"/>
      <c r="I73" s="129"/>
      <c r="J73" s="130" t="s">
        <v>125</v>
      </c>
      <c r="K73" s="135" t="s">
        <v>215</v>
      </c>
    </row>
    <row r="74" spans="1:11" ht="15" thickBot="1" x14ac:dyDescent="0.25">
      <c r="A74" s="148"/>
      <c r="B74" s="149"/>
      <c r="C74" s="149"/>
      <c r="D74" s="150"/>
      <c r="E74" s="149"/>
      <c r="F74" s="149"/>
      <c r="G74" s="149"/>
      <c r="H74" s="149"/>
      <c r="I74" s="149"/>
      <c r="J74" s="151" t="s">
        <v>123</v>
      </c>
      <c r="K74" s="152" t="s">
        <v>124</v>
      </c>
    </row>
    <row r="75" spans="1:11" ht="15" thickBot="1" x14ac:dyDescent="0.25">
      <c r="B75" s="129"/>
      <c r="C75" s="129"/>
      <c r="D75" s="141"/>
      <c r="E75" s="129"/>
      <c r="F75" s="129"/>
      <c r="G75" s="129"/>
      <c r="H75" s="129"/>
      <c r="I75" s="129"/>
      <c r="J75" s="129"/>
      <c r="K75" s="129"/>
    </row>
    <row r="76" spans="1:11" ht="16.5" thickBot="1" x14ac:dyDescent="0.25">
      <c r="A76" s="355" t="s">
        <v>217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7"/>
    </row>
    <row r="77" spans="1:11" ht="15" x14ac:dyDescent="0.2">
      <c r="A77" s="153" t="s">
        <v>183</v>
      </c>
      <c r="B77" s="154" t="s">
        <v>149</v>
      </c>
      <c r="C77" s="155" t="s">
        <v>150</v>
      </c>
      <c r="D77" s="156"/>
      <c r="E77" s="157"/>
      <c r="F77" s="121" t="s">
        <v>210</v>
      </c>
      <c r="G77" s="121" t="s">
        <v>179</v>
      </c>
      <c r="H77" s="122"/>
      <c r="I77" s="158"/>
      <c r="J77" s="159" t="s">
        <v>138</v>
      </c>
      <c r="K77" s="160" t="s">
        <v>139</v>
      </c>
    </row>
    <row r="78" spans="1:11" ht="15" x14ac:dyDescent="0.2">
      <c r="A78" s="161"/>
      <c r="B78" s="162" t="s">
        <v>158</v>
      </c>
      <c r="C78" s="126" t="s">
        <v>181</v>
      </c>
      <c r="D78" s="163"/>
      <c r="F78" s="130" t="s">
        <v>86</v>
      </c>
      <c r="G78" s="130" t="s">
        <v>87</v>
      </c>
      <c r="H78" s="130"/>
      <c r="I78" s="101"/>
      <c r="J78" s="138" t="s">
        <v>107</v>
      </c>
      <c r="K78" s="139" t="s">
        <v>108</v>
      </c>
    </row>
    <row r="79" spans="1:11" ht="15" x14ac:dyDescent="0.2">
      <c r="A79" s="161"/>
      <c r="B79" s="164"/>
      <c r="F79" s="138" t="s">
        <v>103</v>
      </c>
      <c r="G79" s="138" t="s">
        <v>104</v>
      </c>
      <c r="H79" s="138"/>
      <c r="J79" s="136" t="s">
        <v>167</v>
      </c>
      <c r="K79" s="140" t="s">
        <v>168</v>
      </c>
    </row>
    <row r="80" spans="1:11" ht="15" x14ac:dyDescent="0.2">
      <c r="A80" s="161"/>
      <c r="B80" s="164"/>
      <c r="F80" s="138" t="s">
        <v>105</v>
      </c>
      <c r="G80" s="138" t="s">
        <v>106</v>
      </c>
      <c r="H80" s="138"/>
      <c r="J80" s="310" t="s">
        <v>211</v>
      </c>
      <c r="K80" s="311" t="s">
        <v>179</v>
      </c>
    </row>
    <row r="81" spans="1:11" ht="15" x14ac:dyDescent="0.2">
      <c r="A81" s="161"/>
      <c r="B81" s="164"/>
      <c r="H81" s="309"/>
      <c r="I81" s="15"/>
      <c r="J81" s="138" t="s">
        <v>109</v>
      </c>
      <c r="K81" s="139" t="s">
        <v>110</v>
      </c>
    </row>
    <row r="82" spans="1:11" ht="15" x14ac:dyDescent="0.2">
      <c r="A82" s="161"/>
      <c r="B82" s="164"/>
      <c r="J82" s="142" t="s">
        <v>184</v>
      </c>
      <c r="K82" s="143" t="s">
        <v>182</v>
      </c>
    </row>
    <row r="83" spans="1:11" ht="15" x14ac:dyDescent="0.2">
      <c r="A83" s="161"/>
      <c r="B83" s="164"/>
      <c r="J83" s="138" t="s">
        <v>117</v>
      </c>
      <c r="K83" s="139" t="s">
        <v>118</v>
      </c>
    </row>
    <row r="84" spans="1:11" ht="15.75" thickBot="1" x14ac:dyDescent="0.25">
      <c r="A84" s="165"/>
      <c r="B84" s="148"/>
      <c r="C84" s="149"/>
      <c r="D84" s="150"/>
      <c r="E84" s="149"/>
      <c r="F84" s="149"/>
      <c r="G84" s="149"/>
      <c r="H84" s="149"/>
      <c r="I84" s="166"/>
      <c r="J84" s="167" t="s">
        <v>125</v>
      </c>
      <c r="K84" s="319" t="s">
        <v>215</v>
      </c>
    </row>
    <row r="85" spans="1:11" x14ac:dyDescent="0.2">
      <c r="B85" s="129"/>
      <c r="C85" s="129"/>
      <c r="D85" s="141"/>
      <c r="E85" s="129"/>
      <c r="F85" s="129"/>
      <c r="G85" s="129"/>
      <c r="H85" s="129"/>
      <c r="I85" s="15"/>
    </row>
    <row r="86" spans="1:11" ht="15.75" thickBot="1" x14ac:dyDescent="0.3">
      <c r="B86" s="129"/>
      <c r="C86" s="129"/>
      <c r="D86" s="141"/>
      <c r="E86" s="129"/>
      <c r="F86" s="129"/>
      <c r="G86" s="129"/>
      <c r="H86" s="129"/>
      <c r="I86" s="16"/>
    </row>
    <row r="87" spans="1:11" ht="15" x14ac:dyDescent="0.2">
      <c r="A87" s="168" t="s">
        <v>185</v>
      </c>
      <c r="B87" s="316" t="s">
        <v>97</v>
      </c>
      <c r="C87" s="118" t="s">
        <v>98</v>
      </c>
      <c r="D87" s="119"/>
      <c r="E87" s="157"/>
      <c r="F87" s="123" t="s">
        <v>159</v>
      </c>
      <c r="G87" s="123" t="s">
        <v>160</v>
      </c>
      <c r="H87" s="123"/>
      <c r="I87" s="169"/>
      <c r="J87" s="123" t="s">
        <v>161</v>
      </c>
      <c r="K87" s="124" t="s">
        <v>162</v>
      </c>
    </row>
    <row r="88" spans="1:11" ht="15" x14ac:dyDescent="0.2">
      <c r="A88" s="170"/>
      <c r="B88" s="162" t="s">
        <v>155</v>
      </c>
      <c r="C88" s="127" t="s">
        <v>180</v>
      </c>
      <c r="D88" s="128"/>
      <c r="F88" s="136" t="s">
        <v>164</v>
      </c>
      <c r="G88" s="137" t="s">
        <v>165</v>
      </c>
      <c r="H88" s="137"/>
      <c r="J88" s="130" t="s">
        <v>112</v>
      </c>
      <c r="K88" s="135" t="s">
        <v>186</v>
      </c>
    </row>
    <row r="89" spans="1:11" ht="15" x14ac:dyDescent="0.25">
      <c r="A89" s="170"/>
      <c r="B89" s="317" t="s">
        <v>152</v>
      </c>
      <c r="C89" s="133" t="s">
        <v>153</v>
      </c>
      <c r="D89" s="134"/>
      <c r="E89" s="16"/>
      <c r="F89" s="138" t="s">
        <v>101</v>
      </c>
      <c r="G89" s="138" t="s">
        <v>102</v>
      </c>
      <c r="H89" s="138"/>
      <c r="J89" s="130" t="s">
        <v>115</v>
      </c>
      <c r="K89" s="135" t="s">
        <v>116</v>
      </c>
    </row>
    <row r="90" spans="1:11" ht="15" x14ac:dyDescent="0.2">
      <c r="A90" s="170"/>
      <c r="B90" s="164"/>
      <c r="F90" s="133" t="s">
        <v>156</v>
      </c>
      <c r="G90" s="133" t="s">
        <v>157</v>
      </c>
      <c r="H90" s="133"/>
      <c r="J90" s="142" t="s">
        <v>121</v>
      </c>
      <c r="K90" s="143" t="s">
        <v>122</v>
      </c>
    </row>
    <row r="91" spans="1:11" ht="15" x14ac:dyDescent="0.2">
      <c r="A91" s="170"/>
      <c r="B91" s="164"/>
      <c r="F91" s="129"/>
      <c r="G91" s="129"/>
      <c r="H91" s="129"/>
      <c r="J91" s="136" t="s">
        <v>170</v>
      </c>
      <c r="K91" s="144" t="s">
        <v>171</v>
      </c>
    </row>
    <row r="92" spans="1:11" ht="15" x14ac:dyDescent="0.2">
      <c r="A92" s="170"/>
      <c r="B92" s="164"/>
      <c r="J92" s="138" t="s">
        <v>119</v>
      </c>
      <c r="K92" s="139" t="s">
        <v>120</v>
      </c>
    </row>
    <row r="93" spans="1:11" ht="15" x14ac:dyDescent="0.2">
      <c r="A93" s="170"/>
      <c r="B93" s="164"/>
      <c r="J93" s="138" t="s">
        <v>111</v>
      </c>
      <c r="K93" s="139" t="s">
        <v>214</v>
      </c>
    </row>
    <row r="94" spans="1:11" x14ac:dyDescent="0.2">
      <c r="A94" s="171"/>
      <c r="B94" s="125"/>
      <c r="C94" s="129"/>
      <c r="D94" s="129"/>
      <c r="E94" s="129"/>
      <c r="F94" s="129"/>
      <c r="G94" s="129"/>
      <c r="H94" s="129"/>
      <c r="I94" s="129"/>
      <c r="J94" s="172" t="s">
        <v>144</v>
      </c>
      <c r="K94" s="139" t="s">
        <v>145</v>
      </c>
    </row>
    <row r="95" spans="1:11" ht="15" x14ac:dyDescent="0.2">
      <c r="A95" s="170"/>
      <c r="B95" s="164"/>
      <c r="J95" s="138" t="s">
        <v>114</v>
      </c>
      <c r="K95" s="314" t="s">
        <v>213</v>
      </c>
    </row>
    <row r="96" spans="1:11" x14ac:dyDescent="0.2">
      <c r="A96" s="171"/>
      <c r="B96" s="125"/>
      <c r="C96" s="129"/>
      <c r="D96" s="129"/>
      <c r="E96" s="129"/>
      <c r="F96" s="129"/>
      <c r="G96" s="129"/>
      <c r="H96" s="129"/>
      <c r="I96" s="129"/>
      <c r="J96" s="130" t="s">
        <v>89</v>
      </c>
      <c r="K96" s="147" t="s">
        <v>90</v>
      </c>
    </row>
    <row r="97" spans="1:11" ht="15.75" thickBot="1" x14ac:dyDescent="0.25">
      <c r="A97" s="173"/>
      <c r="B97" s="318"/>
      <c r="C97" s="174"/>
      <c r="D97" s="175"/>
      <c r="E97" s="166"/>
      <c r="F97" s="174"/>
      <c r="G97" s="174"/>
      <c r="H97" s="174"/>
      <c r="I97" s="176"/>
      <c r="J97" s="151" t="s">
        <v>123</v>
      </c>
      <c r="K97" s="152" t="s">
        <v>124</v>
      </c>
    </row>
    <row r="100" spans="1:11" x14ac:dyDescent="0.2">
      <c r="J100" s="177"/>
      <c r="K100" s="177"/>
    </row>
    <row r="105" spans="1:11" x14ac:dyDescent="0.2">
      <c r="J105" s="177"/>
      <c r="K105" s="177"/>
    </row>
    <row r="106" spans="1:11" x14ac:dyDescent="0.2">
      <c r="J106" s="177"/>
      <c r="K106" s="177"/>
    </row>
    <row r="107" spans="1:11" x14ac:dyDescent="0.2">
      <c r="J107" s="13"/>
      <c r="K107" s="13"/>
    </row>
    <row r="108" spans="1:11" x14ac:dyDescent="0.2">
      <c r="J108" s="13"/>
      <c r="K108" s="13"/>
    </row>
  </sheetData>
  <mergeCells count="44">
    <mergeCell ref="L7:L8"/>
    <mergeCell ref="J9:K9"/>
    <mergeCell ref="F10:G10"/>
    <mergeCell ref="B3:C3"/>
    <mergeCell ref="F3:G3"/>
    <mergeCell ref="J3:K3"/>
    <mergeCell ref="J4:K4"/>
    <mergeCell ref="B5:C5"/>
    <mergeCell ref="F5:G5"/>
    <mergeCell ref="J5:K5"/>
    <mergeCell ref="B6:C6"/>
    <mergeCell ref="F6:G6"/>
    <mergeCell ref="J6:K6"/>
    <mergeCell ref="D7:D14"/>
    <mergeCell ref="H7:H12"/>
    <mergeCell ref="J30:K30"/>
    <mergeCell ref="B15:C15"/>
    <mergeCell ref="F15:G15"/>
    <mergeCell ref="F17:G17"/>
    <mergeCell ref="F18:G18"/>
    <mergeCell ref="J18:K18"/>
    <mergeCell ref="J19:K19"/>
    <mergeCell ref="H20:H25"/>
    <mergeCell ref="L21:L25"/>
    <mergeCell ref="J22:K22"/>
    <mergeCell ref="B26:C26"/>
    <mergeCell ref="B28:C28"/>
    <mergeCell ref="B29:C29"/>
    <mergeCell ref="D16:D27"/>
    <mergeCell ref="H46:H48"/>
    <mergeCell ref="A55:K55"/>
    <mergeCell ref="A76:K76"/>
    <mergeCell ref="D31:D33"/>
    <mergeCell ref="L31:L36"/>
    <mergeCell ref="B35:C35"/>
    <mergeCell ref="B36:C36"/>
    <mergeCell ref="D37:D45"/>
    <mergeCell ref="F37:G37"/>
    <mergeCell ref="F38:G38"/>
    <mergeCell ref="F39:G39"/>
    <mergeCell ref="H40:H42"/>
    <mergeCell ref="B41:C41"/>
    <mergeCell ref="F43:G43"/>
    <mergeCell ref="F44:G44"/>
  </mergeCells>
  <pageMargins left="0.35433070866141736" right="0.15748031496062992" top="0.35433070866141736" bottom="0.15748031496062992" header="0.31496062992125984" footer="0.31496062992125984"/>
  <pageSetup paperSize="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curriculum</vt:lpstr>
      <vt:lpstr>fields</vt:lpstr>
      <vt:lpstr>curriculum!Print_Area</vt:lpstr>
      <vt:lpstr>fields!Print_Area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Tuna Ultav</dc:creator>
  <cp:lastModifiedBy>Zeynep Tuna Ultav</cp:lastModifiedBy>
  <cp:lastPrinted>2018-09-19T06:05:50Z</cp:lastPrinted>
  <dcterms:created xsi:type="dcterms:W3CDTF">2018-03-03T07:52:55Z</dcterms:created>
  <dcterms:modified xsi:type="dcterms:W3CDTF">2018-10-13T13:37:22Z</dcterms:modified>
</cp:coreProperties>
</file>